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564" activeTab="0"/>
  </bookViews>
  <sheets>
    <sheet name="Malthus" sheetId="1" r:id="rId1"/>
    <sheet name="Gompertz" sheetId="2" r:id="rId2"/>
    <sheet name="Pielou" sheetId="3" r:id="rId3"/>
    <sheet name="Ricker" sheetId="4" r:id="rId4"/>
    <sheet name="Verhulst" sheetId="5" r:id="rId5"/>
    <sheet name="Hassell" sheetId="6" r:id="rId6"/>
    <sheet name="Základní rovnice" sheetId="7" r:id="rId7"/>
  </sheets>
  <definedNames/>
  <calcPr fullCalcOnLoad="1"/>
</workbook>
</file>

<file path=xl/sharedStrings.xml><?xml version="1.0" encoding="utf-8"?>
<sst xmlns="http://schemas.openxmlformats.org/spreadsheetml/2006/main" count="50" uniqueCount="17">
  <si>
    <t>Malthusův model  N(t+1)=r*N(t)</t>
  </si>
  <si>
    <t>Parametr:</t>
  </si>
  <si>
    <t>t</t>
  </si>
  <si>
    <t>N(t)</t>
  </si>
  <si>
    <t>Parametry:</t>
  </si>
  <si>
    <t>b=</t>
  </si>
  <si>
    <t>Stacionární řešení:</t>
  </si>
  <si>
    <t>Model Pielou  N(t+1)=N(t)*(alpha+1)/(1+beta*N(t))</t>
  </si>
  <si>
    <t>alpha=</t>
  </si>
  <si>
    <t>beta=</t>
  </si>
  <si>
    <t>Rickerův model  N(t+1)=N(t)*exp(alpha-beta*N(t))</t>
  </si>
  <si>
    <t>Verhulstův model  N(t+1)=N(t)*(alpha+1-beta*N(t))</t>
  </si>
  <si>
    <t>Hassellův model  N(t+1)=N(t)*(alpha+1)/(1+beta*N(t))^b</t>
  </si>
  <si>
    <t>Základní rovnice  N(t+1)=N(t)*(alpha+1)/(1+(beta*N(t))^b)</t>
  </si>
  <si>
    <t>asymptoticky stabilní</t>
  </si>
  <si>
    <t>r =</t>
  </si>
  <si>
    <t>Gompertzův model  N(t+1)=r*N(t)^(1-b)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</si>
</sst>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i/>
      <sz val="10"/>
      <name val="Arial"/>
      <family val="0"/>
    </font>
    <font>
      <b/>
      <sz val="12"/>
      <color indexed="12"/>
      <name val="Arial"/>
      <family val="0"/>
    </font>
    <font>
      <b/>
      <sz val="10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Malthus!$A$4:$A$34</c:f>
              <c:numCache/>
            </c:numRef>
          </c:xVal>
          <c:yVal>
            <c:numRef>
              <c:f>Malthus!$B$4:$B$34</c:f>
              <c:numCache/>
            </c:numRef>
          </c:yVal>
          <c:smooth val="0"/>
        </c:ser>
        <c:axId val="64147806"/>
        <c:axId val="40459343"/>
      </c:scatterChart>
      <c:valAx>
        <c:axId val="6414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59343"/>
        <c:crosses val="autoZero"/>
        <c:crossBetween val="midCat"/>
        <c:dispUnits/>
      </c:valAx>
      <c:valAx>
        <c:axId val="4045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478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Gompertz!$A$4:$A$34</c:f>
              <c:numCache/>
            </c:numRef>
          </c:xVal>
          <c:yVal>
            <c:numRef>
              <c:f>Gompertz!$B$4:$B$34</c:f>
              <c:numCache/>
            </c:numRef>
          </c:yVal>
          <c:smooth val="0"/>
        </c:ser>
        <c:axId val="28589768"/>
        <c:axId val="55981321"/>
      </c:scatterChart>
      <c:valAx>
        <c:axId val="2858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81321"/>
        <c:crosses val="autoZero"/>
        <c:crossBetween val="midCat"/>
        <c:dispUnits/>
      </c:valAx>
      <c:valAx>
        <c:axId val="55981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897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Pielou!$A$4:$A$34</c:f>
              <c:numCache/>
            </c:numRef>
          </c:xVal>
          <c:yVal>
            <c:numRef>
              <c:f>Pielou!$B$4:$B$34</c:f>
              <c:numCache/>
            </c:numRef>
          </c:yVal>
          <c:smooth val="0"/>
        </c:ser>
        <c:axId val="34069842"/>
        <c:axId val="38193123"/>
      </c:scatterChart>
      <c:valAx>
        <c:axId val="34069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93123"/>
        <c:crosses val="autoZero"/>
        <c:crossBetween val="midCat"/>
        <c:dispUnits/>
      </c:valAx>
      <c:valAx>
        <c:axId val="38193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698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Ricker!$A$4:$A$34</c:f>
              <c:numCache/>
            </c:numRef>
          </c:xVal>
          <c:yVal>
            <c:numRef>
              <c:f>Ricker!$B$4:$B$34</c:f>
              <c:numCache/>
            </c:numRef>
          </c:yVal>
          <c:smooth val="0"/>
        </c:ser>
        <c:axId val="8193788"/>
        <c:axId val="6635229"/>
      </c:scatterChart>
      <c:valAx>
        <c:axId val="8193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5229"/>
        <c:crosses val="autoZero"/>
        <c:crossBetween val="midCat"/>
        <c:dispUnits/>
      </c:valAx>
      <c:valAx>
        <c:axId val="6635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937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Verhulst!$A$4:$A$34</c:f>
              <c:numCache/>
            </c:numRef>
          </c:xVal>
          <c:yVal>
            <c:numRef>
              <c:f>Verhulst!$B$4:$B$34</c:f>
              <c:numCache/>
            </c:numRef>
          </c:yVal>
          <c:smooth val="0"/>
        </c:ser>
        <c:axId val="59717062"/>
        <c:axId val="582647"/>
      </c:scatterChart>
      <c:valAx>
        <c:axId val="59717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647"/>
        <c:crosses val="autoZero"/>
        <c:crossBetween val="midCat"/>
        <c:dispUnits/>
      </c:valAx>
      <c:valAx>
        <c:axId val="582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170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Hassell!$A$4:$A$34</c:f>
              <c:numCache/>
            </c:numRef>
          </c:xVal>
          <c:yVal>
            <c:numRef>
              <c:f>Hassell!$B$4:$B$34</c:f>
              <c:numCache/>
            </c:numRef>
          </c:yVal>
          <c:smooth val="0"/>
        </c:ser>
        <c:axId val="5243824"/>
        <c:axId val="47194417"/>
      </c:scatterChart>
      <c:valAx>
        <c:axId val="5243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94417"/>
        <c:crosses val="autoZero"/>
        <c:crossBetween val="midCat"/>
        <c:dispUnits/>
      </c:valAx>
      <c:valAx>
        <c:axId val="47194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38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'Základní rovnice'!$A$4:$A$34</c:f>
              <c:numCache/>
            </c:numRef>
          </c:xVal>
          <c:yVal>
            <c:numRef>
              <c:f>'Základní rovnice'!$B$4:$B$34</c:f>
              <c:numCache/>
            </c:numRef>
          </c:yVal>
          <c:smooth val="0"/>
        </c:ser>
        <c:axId val="22096570"/>
        <c:axId val="64651403"/>
      </c:scatterChart>
      <c:valAx>
        <c:axId val="22096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51403"/>
        <c:crosses val="autoZero"/>
        <c:crossBetween val="midCat"/>
        <c:dispUnits/>
      </c:valAx>
      <c:valAx>
        <c:axId val="64651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965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15</xdr:col>
      <xdr:colOff>9525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1838325" y="942975"/>
        <a:ext cx="74771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14</xdr:col>
      <xdr:colOff>142875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1828800" y="942975"/>
        <a:ext cx="72675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14</xdr:col>
      <xdr:colOff>142875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828800" y="942975"/>
        <a:ext cx="72675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5</xdr:row>
      <xdr:rowOff>0</xdr:rowOff>
    </xdr:from>
    <xdr:to>
      <xdr:col>14</xdr:col>
      <xdr:colOff>190500</xdr:colOff>
      <xdr:row>25</xdr:row>
      <xdr:rowOff>114300</xdr:rowOff>
    </xdr:to>
    <xdr:graphicFrame>
      <xdr:nvGraphicFramePr>
        <xdr:cNvPr id="1" name="Chart 3"/>
        <xdr:cNvGraphicFramePr/>
      </xdr:nvGraphicFramePr>
      <xdr:xfrm>
        <a:off x="1819275" y="942975"/>
        <a:ext cx="73247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5</xdr:row>
      <xdr:rowOff>9525</xdr:rowOff>
    </xdr:from>
    <xdr:to>
      <xdr:col>14</xdr:col>
      <xdr:colOff>304800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1819275" y="952500"/>
        <a:ext cx="7439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152400</xdr:rowOff>
    </xdr:from>
    <xdr:to>
      <xdr:col>14</xdr:col>
      <xdr:colOff>209550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1828800" y="933450"/>
        <a:ext cx="73342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152400</xdr:rowOff>
    </xdr:from>
    <xdr:to>
      <xdr:col>14</xdr:col>
      <xdr:colOff>133350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819275" y="933450"/>
        <a:ext cx="72675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2" sqref="A2"/>
    </sheetView>
  </sheetViews>
  <sheetFormatPr defaultColWidth="9.140625" defaultRowHeight="12.75"/>
  <cols>
    <col min="5" max="5" width="11.57421875" style="0" customWidth="1"/>
  </cols>
  <sheetData>
    <row r="1" ht="23.25" customHeight="1">
      <c r="A1" s="2" t="s">
        <v>0</v>
      </c>
    </row>
    <row r="2" spans="5:7" ht="12.75">
      <c r="E2" s="4" t="s">
        <v>1</v>
      </c>
      <c r="F2" s="3" t="s">
        <v>15</v>
      </c>
      <c r="G2" s="6">
        <v>1.2</v>
      </c>
    </row>
    <row r="3" spans="1:2" ht="12.75">
      <c r="A3" s="1" t="s">
        <v>2</v>
      </c>
      <c r="B3" s="1" t="s">
        <v>3</v>
      </c>
    </row>
    <row r="4" spans="1:2" ht="12.75">
      <c r="A4">
        <v>0</v>
      </c>
      <c r="B4" s="5">
        <v>0.01</v>
      </c>
    </row>
    <row r="5" spans="1:2" ht="12.75">
      <c r="A5">
        <f>A4+1</f>
        <v>1</v>
      </c>
      <c r="B5">
        <f>B4*$G$2</f>
        <v>0.012</v>
      </c>
    </row>
    <row r="6" spans="1:2" ht="12.75">
      <c r="A6">
        <f aca="true" t="shared" si="0" ref="A6:A34">A5+1</f>
        <v>2</v>
      </c>
      <c r="B6">
        <f aca="true" t="shared" si="1" ref="B6:B34">B5*$G$2</f>
        <v>0.0144</v>
      </c>
    </row>
    <row r="7" spans="1:2" ht="12.75">
      <c r="A7">
        <f t="shared" si="0"/>
        <v>3</v>
      </c>
      <c r="B7">
        <f t="shared" si="1"/>
        <v>0.01728</v>
      </c>
    </row>
    <row r="8" spans="1:2" ht="12.75">
      <c r="A8">
        <f t="shared" si="0"/>
        <v>4</v>
      </c>
      <c r="B8">
        <f t="shared" si="1"/>
        <v>0.020736</v>
      </c>
    </row>
    <row r="9" spans="1:2" ht="12.75">
      <c r="A9">
        <f t="shared" si="0"/>
        <v>5</v>
      </c>
      <c r="B9">
        <f t="shared" si="1"/>
        <v>0.0248832</v>
      </c>
    </row>
    <row r="10" spans="1:2" ht="12.75">
      <c r="A10">
        <f t="shared" si="0"/>
        <v>6</v>
      </c>
      <c r="B10">
        <f t="shared" si="1"/>
        <v>0.02985984</v>
      </c>
    </row>
    <row r="11" spans="1:2" ht="12.75">
      <c r="A11">
        <f t="shared" si="0"/>
        <v>7</v>
      </c>
      <c r="B11">
        <f t="shared" si="1"/>
        <v>0.035831808</v>
      </c>
    </row>
    <row r="12" spans="1:2" ht="12.75">
      <c r="A12">
        <f t="shared" si="0"/>
        <v>8</v>
      </c>
      <c r="B12">
        <f t="shared" si="1"/>
        <v>0.0429981696</v>
      </c>
    </row>
    <row r="13" spans="1:2" ht="12.75">
      <c r="A13">
        <f t="shared" si="0"/>
        <v>9</v>
      </c>
      <c r="B13">
        <f t="shared" si="1"/>
        <v>0.05159780351999999</v>
      </c>
    </row>
    <row r="14" spans="1:2" ht="12.75">
      <c r="A14">
        <f t="shared" si="0"/>
        <v>10</v>
      </c>
      <c r="B14">
        <f t="shared" si="1"/>
        <v>0.06191736422399999</v>
      </c>
    </row>
    <row r="15" spans="1:2" ht="12.75">
      <c r="A15">
        <f t="shared" si="0"/>
        <v>11</v>
      </c>
      <c r="B15">
        <f t="shared" si="1"/>
        <v>0.07430083706879999</v>
      </c>
    </row>
    <row r="16" spans="1:2" ht="12.75">
      <c r="A16">
        <f t="shared" si="0"/>
        <v>12</v>
      </c>
      <c r="B16">
        <f t="shared" si="1"/>
        <v>0.08916100448255998</v>
      </c>
    </row>
    <row r="17" spans="1:2" ht="12.75">
      <c r="A17">
        <f t="shared" si="0"/>
        <v>13</v>
      </c>
      <c r="B17">
        <f t="shared" si="1"/>
        <v>0.10699320537907198</v>
      </c>
    </row>
    <row r="18" spans="1:2" ht="12.75">
      <c r="A18">
        <f t="shared" si="0"/>
        <v>14</v>
      </c>
      <c r="B18">
        <f t="shared" si="1"/>
        <v>0.12839184645488635</v>
      </c>
    </row>
    <row r="19" spans="1:2" ht="12.75">
      <c r="A19">
        <f t="shared" si="0"/>
        <v>15</v>
      </c>
      <c r="B19">
        <f t="shared" si="1"/>
        <v>0.15407021574586363</v>
      </c>
    </row>
    <row r="20" spans="1:2" ht="12.75">
      <c r="A20">
        <f t="shared" si="0"/>
        <v>16</v>
      </c>
      <c r="B20">
        <f t="shared" si="1"/>
        <v>0.18488425889503635</v>
      </c>
    </row>
    <row r="21" spans="1:2" ht="12.75">
      <c r="A21">
        <f t="shared" si="0"/>
        <v>17</v>
      </c>
      <c r="B21">
        <f t="shared" si="1"/>
        <v>0.2218611106740436</v>
      </c>
    </row>
    <row r="22" spans="1:2" ht="12.75">
      <c r="A22">
        <f t="shared" si="0"/>
        <v>18</v>
      </c>
      <c r="B22">
        <f t="shared" si="1"/>
        <v>0.2662333328088523</v>
      </c>
    </row>
    <row r="23" spans="1:2" ht="12.75">
      <c r="A23">
        <f t="shared" si="0"/>
        <v>19</v>
      </c>
      <c r="B23">
        <f t="shared" si="1"/>
        <v>0.31947999937062277</v>
      </c>
    </row>
    <row r="24" spans="1:2" ht="12.75">
      <c r="A24">
        <f t="shared" si="0"/>
        <v>20</v>
      </c>
      <c r="B24">
        <f t="shared" si="1"/>
        <v>0.3833759992447473</v>
      </c>
    </row>
    <row r="25" spans="1:2" ht="12.75">
      <c r="A25">
        <f t="shared" si="0"/>
        <v>21</v>
      </c>
      <c r="B25">
        <f t="shared" si="1"/>
        <v>0.46005119909369674</v>
      </c>
    </row>
    <row r="26" spans="1:2" ht="12.75">
      <c r="A26">
        <f t="shared" si="0"/>
        <v>22</v>
      </c>
      <c r="B26">
        <f t="shared" si="1"/>
        <v>0.5520614389124361</v>
      </c>
    </row>
    <row r="27" spans="1:2" ht="12.75">
      <c r="A27">
        <f t="shared" si="0"/>
        <v>23</v>
      </c>
      <c r="B27">
        <f t="shared" si="1"/>
        <v>0.6624737266949233</v>
      </c>
    </row>
    <row r="28" spans="1:2" ht="12.75">
      <c r="A28">
        <f t="shared" si="0"/>
        <v>24</v>
      </c>
      <c r="B28">
        <f t="shared" si="1"/>
        <v>0.794968472033908</v>
      </c>
    </row>
    <row r="29" spans="1:2" ht="12.75">
      <c r="A29">
        <f t="shared" si="0"/>
        <v>25</v>
      </c>
      <c r="B29">
        <f t="shared" si="1"/>
        <v>0.9539621664406895</v>
      </c>
    </row>
    <row r="30" spans="1:2" ht="12.75">
      <c r="A30">
        <f t="shared" si="0"/>
        <v>26</v>
      </c>
      <c r="B30">
        <f t="shared" si="1"/>
        <v>1.1447545997288273</v>
      </c>
    </row>
    <row r="31" spans="1:2" ht="12.75">
      <c r="A31">
        <f t="shared" si="0"/>
        <v>27</v>
      </c>
      <c r="B31">
        <f t="shared" si="1"/>
        <v>1.3737055196745926</v>
      </c>
    </row>
    <row r="32" spans="1:2" ht="12.75">
      <c r="A32">
        <f t="shared" si="0"/>
        <v>28</v>
      </c>
      <c r="B32">
        <f t="shared" si="1"/>
        <v>1.6484466236095112</v>
      </c>
    </row>
    <row r="33" spans="1:2" ht="12.75">
      <c r="A33">
        <f t="shared" si="0"/>
        <v>29</v>
      </c>
      <c r="B33">
        <f t="shared" si="1"/>
        <v>1.9781359483314134</v>
      </c>
    </row>
    <row r="34" spans="1:2" ht="12.75">
      <c r="A34">
        <f t="shared" si="0"/>
        <v>30</v>
      </c>
      <c r="B34">
        <f t="shared" si="1"/>
        <v>2.373763137997696</v>
      </c>
    </row>
  </sheetData>
  <dataValidations count="1">
    <dataValidation type="decimal" operator="greaterThan" allowBlank="1" showInputMessage="1" showErrorMessage="1" errorTitle="Chyba" error="Parametr musí být kladný" sqref="G2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16</v>
      </c>
    </row>
    <row r="2" spans="5:11" ht="12.75">
      <c r="E2" s="4" t="s">
        <v>4</v>
      </c>
      <c r="F2" s="3" t="s">
        <v>15</v>
      </c>
      <c r="G2" s="6">
        <v>1.2</v>
      </c>
      <c r="I2" s="4" t="s">
        <v>6</v>
      </c>
      <c r="J2">
        <f>$G$2^(1/$G$3)</f>
        <v>1.1007136191057527</v>
      </c>
      <c r="K2" t="str">
        <f>IF($G$3&lt;2,"asymptoticky stabilní","nestabilní")</f>
        <v>asymptoticky stabilní</v>
      </c>
    </row>
    <row r="3" spans="1:7" ht="12.75">
      <c r="A3" s="1" t="s">
        <v>2</v>
      </c>
      <c r="B3" s="1" t="s">
        <v>3</v>
      </c>
      <c r="F3" s="3" t="s">
        <v>5</v>
      </c>
      <c r="G3" s="6">
        <v>1.9</v>
      </c>
    </row>
    <row r="4" spans="1:2" ht="12.75">
      <c r="A4">
        <v>0</v>
      </c>
      <c r="B4" s="5">
        <v>0.5</v>
      </c>
    </row>
    <row r="5" spans="1:2" ht="12.75">
      <c r="A5">
        <f>A4+1</f>
        <v>1</v>
      </c>
      <c r="B5">
        <f>$G$2*B4^(1-$G$3)</f>
        <v>2.239279179688338</v>
      </c>
    </row>
    <row r="6" spans="1:2" ht="12.75">
      <c r="A6">
        <f aca="true" t="shared" si="0" ref="A6:A34">A5+1</f>
        <v>2</v>
      </c>
      <c r="B6">
        <f aca="true" t="shared" si="1" ref="B6:B34">$G$2*B5^(1-$G$3)</f>
        <v>0.580876528285782</v>
      </c>
    </row>
    <row r="7" spans="1:2" ht="12.75">
      <c r="A7">
        <f t="shared" si="0"/>
        <v>3</v>
      </c>
      <c r="B7">
        <f t="shared" si="1"/>
        <v>1.9566169017111186</v>
      </c>
    </row>
    <row r="8" spans="1:2" ht="12.75">
      <c r="A8">
        <f t="shared" si="0"/>
        <v>4</v>
      </c>
      <c r="B8">
        <f t="shared" si="1"/>
        <v>0.6558824728131414</v>
      </c>
    </row>
    <row r="9" spans="1:2" ht="12.75">
      <c r="A9">
        <f t="shared" si="0"/>
        <v>5</v>
      </c>
      <c r="B9">
        <f t="shared" si="1"/>
        <v>1.754033255964201</v>
      </c>
    </row>
    <row r="10" spans="1:2" ht="12.75">
      <c r="A10">
        <f t="shared" si="0"/>
        <v>6</v>
      </c>
      <c r="B10">
        <f t="shared" si="1"/>
        <v>0.7236810577239371</v>
      </c>
    </row>
    <row r="11" spans="1:2" ht="12.75">
      <c r="A11">
        <f t="shared" si="0"/>
        <v>7</v>
      </c>
      <c r="B11">
        <f t="shared" si="1"/>
        <v>1.6054203414704808</v>
      </c>
    </row>
    <row r="12" spans="1:2" ht="12.75">
      <c r="A12">
        <f t="shared" si="0"/>
        <v>8</v>
      </c>
      <c r="B12">
        <f t="shared" si="1"/>
        <v>0.7837027321049711</v>
      </c>
    </row>
    <row r="13" spans="1:2" ht="12.75">
      <c r="A13">
        <f t="shared" si="0"/>
        <v>9</v>
      </c>
      <c r="B13">
        <f t="shared" si="1"/>
        <v>1.4943248592614597</v>
      </c>
    </row>
    <row r="14" spans="1:2" ht="12.75">
      <c r="A14">
        <f t="shared" si="0"/>
        <v>10</v>
      </c>
      <c r="B14">
        <f t="shared" si="1"/>
        <v>0.8359508175395148</v>
      </c>
    </row>
    <row r="15" spans="1:2" ht="12.75">
      <c r="A15">
        <f t="shared" si="0"/>
        <v>11</v>
      </c>
      <c r="B15">
        <f t="shared" si="1"/>
        <v>1.4099983092615926</v>
      </c>
    </row>
    <row r="16" spans="1:2" ht="12.75">
      <c r="A16">
        <f t="shared" si="0"/>
        <v>12</v>
      </c>
      <c r="B16">
        <f t="shared" si="1"/>
        <v>0.8808146175362789</v>
      </c>
    </row>
    <row r="17" spans="1:2" ht="12.75">
      <c r="A17">
        <f t="shared" si="0"/>
        <v>13</v>
      </c>
      <c r="B17">
        <f t="shared" si="1"/>
        <v>1.3451948130204199</v>
      </c>
    </row>
    <row r="18" spans="1:2" ht="12.75">
      <c r="A18">
        <f t="shared" si="0"/>
        <v>14</v>
      </c>
      <c r="B18">
        <f t="shared" si="1"/>
        <v>0.9189133910487159</v>
      </c>
    </row>
    <row r="19" spans="1:2" ht="12.75">
      <c r="A19">
        <f t="shared" si="0"/>
        <v>15</v>
      </c>
      <c r="B19">
        <f t="shared" si="1"/>
        <v>1.294893717165556</v>
      </c>
    </row>
    <row r="20" spans="1:2" ht="12.75">
      <c r="A20">
        <f t="shared" si="0"/>
        <v>16</v>
      </c>
      <c r="B20">
        <f t="shared" si="1"/>
        <v>0.9509781416529179</v>
      </c>
    </row>
    <row r="21" spans="1:2" ht="12.75">
      <c r="A21">
        <f t="shared" si="0"/>
        <v>17</v>
      </c>
      <c r="B21">
        <f t="shared" si="1"/>
        <v>1.2555319382447883</v>
      </c>
    </row>
    <row r="22" spans="1:2" ht="12.75">
      <c r="A22">
        <f t="shared" si="0"/>
        <v>18</v>
      </c>
      <c r="B22">
        <f t="shared" si="1"/>
        <v>0.977768986112898</v>
      </c>
    </row>
    <row r="23" spans="1:2" ht="12.75">
      <c r="A23">
        <f t="shared" si="0"/>
        <v>19</v>
      </c>
      <c r="B23">
        <f t="shared" si="1"/>
        <v>1.2245277009706967</v>
      </c>
    </row>
    <row r="24" spans="1:2" ht="12.75">
      <c r="A24">
        <f t="shared" si="0"/>
        <v>20</v>
      </c>
      <c r="B24">
        <f t="shared" si="1"/>
        <v>1.0000218595502908</v>
      </c>
    </row>
    <row r="25" spans="1:2" ht="12.75">
      <c r="A25">
        <f t="shared" si="0"/>
        <v>21</v>
      </c>
      <c r="B25">
        <f t="shared" si="1"/>
        <v>1.1999763921759394</v>
      </c>
    </row>
    <row r="26" spans="1:2" ht="12.75">
      <c r="A26">
        <f t="shared" si="0"/>
        <v>22</v>
      </c>
      <c r="B26">
        <f t="shared" si="1"/>
        <v>1.0184174081290052</v>
      </c>
    </row>
    <row r="27" spans="1:2" ht="12.75">
      <c r="A27">
        <f t="shared" si="0"/>
        <v>23</v>
      </c>
      <c r="B27">
        <f t="shared" si="1"/>
        <v>1.1804511326805907</v>
      </c>
    </row>
    <row r="28" spans="1:2" ht="12.75">
      <c r="A28">
        <f t="shared" si="0"/>
        <v>24</v>
      </c>
      <c r="B28">
        <f t="shared" si="1"/>
        <v>1.0335655709726137</v>
      </c>
    </row>
    <row r="29" spans="1:2" ht="12.75">
      <c r="A29">
        <f t="shared" si="0"/>
        <v>25</v>
      </c>
      <c r="B29">
        <f t="shared" si="1"/>
        <v>1.164868805634959</v>
      </c>
    </row>
    <row r="30" spans="1:2" ht="12.75">
      <c r="A30">
        <f t="shared" si="0"/>
        <v>26</v>
      </c>
      <c r="B30">
        <f t="shared" si="1"/>
        <v>1.0460005966516681</v>
      </c>
    </row>
    <row r="31" spans="1:2" ht="12.75">
      <c r="A31">
        <f t="shared" si="0"/>
        <v>27</v>
      </c>
      <c r="B31">
        <f t="shared" si="1"/>
        <v>1.152398029531352</v>
      </c>
    </row>
    <row r="32" spans="1:2" ht="12.75">
      <c r="A32">
        <f t="shared" si="0"/>
        <v>28</v>
      </c>
      <c r="B32">
        <f t="shared" si="1"/>
        <v>1.0561825544592849</v>
      </c>
    </row>
    <row r="33" spans="1:2" ht="12.75">
      <c r="A33">
        <f t="shared" si="0"/>
        <v>29</v>
      </c>
      <c r="B33">
        <f t="shared" si="1"/>
        <v>1.142394636096202</v>
      </c>
    </row>
    <row r="34" spans="1:2" ht="12.75">
      <c r="A34">
        <f t="shared" si="0"/>
        <v>30</v>
      </c>
      <c r="B34">
        <f t="shared" si="1"/>
        <v>1.0645025504110988</v>
      </c>
    </row>
  </sheetData>
  <dataValidations count="1">
    <dataValidation type="decimal" operator="greaterThan" allowBlank="1" showInputMessage="1" showErrorMessage="1" errorTitle="Chyba" error="Parametr musí být kladný" sqref="G2 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7</v>
      </c>
    </row>
    <row r="2" spans="5:11" ht="12.75">
      <c r="E2" s="4" t="s">
        <v>4</v>
      </c>
      <c r="F2" s="3" t="s">
        <v>8</v>
      </c>
      <c r="G2" s="6">
        <v>0.5</v>
      </c>
      <c r="I2" s="4" t="s">
        <v>6</v>
      </c>
      <c r="J2">
        <f>IF($G$2&gt;=0,$G$2/$G$3,0)</f>
        <v>0.2631578947368421</v>
      </c>
      <c r="K2" t="s">
        <v>14</v>
      </c>
    </row>
    <row r="3" spans="1:7" ht="12.75">
      <c r="A3" s="1" t="s">
        <v>2</v>
      </c>
      <c r="B3" s="1" t="s">
        <v>3</v>
      </c>
      <c r="F3" s="3" t="s">
        <v>9</v>
      </c>
      <c r="G3" s="6">
        <v>1.9</v>
      </c>
    </row>
    <row r="4" spans="1:2" ht="12.75">
      <c r="A4">
        <v>0</v>
      </c>
      <c r="B4" s="5">
        <v>0.01</v>
      </c>
    </row>
    <row r="5" spans="1:2" ht="12.75">
      <c r="A5">
        <f>A4+1</f>
        <v>1</v>
      </c>
      <c r="B5">
        <f>B4*($G$2+1)/(1+$G$3*B4)</f>
        <v>0.014720314033366046</v>
      </c>
    </row>
    <row r="6" spans="1:2" ht="12.75">
      <c r="A6">
        <f aca="true" t="shared" si="0" ref="A6:A34">A5+1</f>
        <v>2</v>
      </c>
      <c r="B6">
        <f aca="true" t="shared" si="1" ref="B6:B34">B5*($G$2+1)/(1+$G$3*B5)</f>
        <v>0.021479713603818618</v>
      </c>
    </row>
    <row r="7" spans="1:2" ht="12.75">
      <c r="A7">
        <f t="shared" si="0"/>
        <v>3</v>
      </c>
      <c r="B7">
        <f t="shared" si="1"/>
        <v>0.030956202705801423</v>
      </c>
    </row>
    <row r="8" spans="1:2" ht="12.75">
      <c r="A8">
        <f t="shared" si="0"/>
        <v>4</v>
      </c>
      <c r="B8">
        <f t="shared" si="1"/>
        <v>0.04385489983757445</v>
      </c>
    </row>
    <row r="9" spans="1:2" ht="12.75">
      <c r="A9">
        <f t="shared" si="0"/>
        <v>5</v>
      </c>
      <c r="B9">
        <f t="shared" si="1"/>
        <v>0.06072267479634166</v>
      </c>
    </row>
    <row r="10" spans="1:2" ht="12.75">
      <c r="A10">
        <f t="shared" si="0"/>
        <v>6</v>
      </c>
      <c r="B10">
        <f t="shared" si="1"/>
        <v>0.08166237257757365</v>
      </c>
    </row>
    <row r="11" spans="1:2" ht="12.75">
      <c r="A11">
        <f t="shared" si="0"/>
        <v>7</v>
      </c>
      <c r="B11">
        <f t="shared" si="1"/>
        <v>0.10604047672152131</v>
      </c>
    </row>
    <row r="12" spans="1:2" ht="12.75">
      <c r="A12">
        <f t="shared" si="0"/>
        <v>8</v>
      </c>
      <c r="B12">
        <f t="shared" si="1"/>
        <v>0.13238765915373596</v>
      </c>
    </row>
    <row r="13" spans="1:2" ht="12.75">
      <c r="A13">
        <f t="shared" si="0"/>
        <v>9</v>
      </c>
      <c r="B13">
        <f t="shared" si="1"/>
        <v>0.15867014698935428</v>
      </c>
    </row>
    <row r="14" spans="1:2" ht="12.75">
      <c r="A14">
        <f t="shared" si="0"/>
        <v>10</v>
      </c>
      <c r="B14">
        <f t="shared" si="1"/>
        <v>0.18287368958949504</v>
      </c>
    </row>
    <row r="15" spans="1:2" ht="12.75">
      <c r="A15">
        <f t="shared" si="0"/>
        <v>11</v>
      </c>
      <c r="B15">
        <f t="shared" si="1"/>
        <v>0.20357601138711906</v>
      </c>
    </row>
    <row r="16" spans="1:2" ht="12.75">
      <c r="A16">
        <f t="shared" si="0"/>
        <v>12</v>
      </c>
      <c r="B16">
        <f t="shared" si="1"/>
        <v>0.22019414869043483</v>
      </c>
    </row>
    <row r="17" spans="1:2" ht="12.75">
      <c r="A17">
        <f t="shared" si="0"/>
        <v>13</v>
      </c>
      <c r="B17">
        <f t="shared" si="1"/>
        <v>0.23286694110965755</v>
      </c>
    </row>
    <row r="18" spans="1:2" ht="12.75">
      <c r="A18">
        <f t="shared" si="0"/>
        <v>14</v>
      </c>
      <c r="B18">
        <f t="shared" si="1"/>
        <v>0.24215819791819557</v>
      </c>
    </row>
    <row r="19" spans="1:2" ht="12.75">
      <c r="A19">
        <f t="shared" si="0"/>
        <v>15</v>
      </c>
      <c r="B19">
        <f t="shared" si="1"/>
        <v>0.2487755315194157</v>
      </c>
    </row>
    <row r="20" spans="1:2" ht="12.75">
      <c r="A20">
        <f t="shared" si="0"/>
        <v>16</v>
      </c>
      <c r="B20">
        <f t="shared" si="1"/>
        <v>0.25339173603237064</v>
      </c>
    </row>
    <row r="21" spans="1:2" ht="12.75">
      <c r="A21">
        <f t="shared" si="0"/>
        <v>17</v>
      </c>
      <c r="B21">
        <f t="shared" si="1"/>
        <v>0.2565655721536618</v>
      </c>
    </row>
    <row r="22" spans="1:2" ht="12.75">
      <c r="A22">
        <f t="shared" si="0"/>
        <v>18</v>
      </c>
      <c r="B22">
        <f t="shared" si="1"/>
        <v>0.25872600551978436</v>
      </c>
    </row>
    <row r="23" spans="1:2" ht="12.75">
      <c r="A23">
        <f t="shared" si="0"/>
        <v>19</v>
      </c>
      <c r="B23">
        <f t="shared" si="1"/>
        <v>0.2601866220135152</v>
      </c>
    </row>
    <row r="24" spans="1:2" ht="12.75">
      <c r="A24">
        <f t="shared" si="0"/>
        <v>20</v>
      </c>
      <c r="B24">
        <f t="shared" si="1"/>
        <v>0.2611695629450014</v>
      </c>
    </row>
    <row r="25" spans="1:2" ht="12.75">
      <c r="A25">
        <f t="shared" si="0"/>
        <v>21</v>
      </c>
      <c r="B25">
        <f t="shared" si="1"/>
        <v>0.26182899329944515</v>
      </c>
    </row>
    <row r="26" spans="1:2" ht="12.75">
      <c r="A26">
        <f t="shared" si="0"/>
        <v>22</v>
      </c>
      <c r="B26">
        <f t="shared" si="1"/>
        <v>0.26227046665961073</v>
      </c>
    </row>
    <row r="27" spans="1:2" ht="12.75">
      <c r="A27">
        <f t="shared" si="0"/>
        <v>23</v>
      </c>
      <c r="B27">
        <f t="shared" si="1"/>
        <v>0.26256561024616465</v>
      </c>
    </row>
    <row r="28" spans="1:2" ht="12.75">
      <c r="A28">
        <f t="shared" si="0"/>
        <v>24</v>
      </c>
      <c r="B28">
        <f t="shared" si="1"/>
        <v>0.2627627419554296</v>
      </c>
    </row>
    <row r="29" spans="1:2" ht="12.75">
      <c r="A29">
        <f t="shared" si="0"/>
        <v>25</v>
      </c>
      <c r="B29">
        <f t="shared" si="1"/>
        <v>0.2628943276268167</v>
      </c>
    </row>
    <row r="30" spans="1:2" ht="12.75">
      <c r="A30">
        <f t="shared" si="0"/>
        <v>26</v>
      </c>
      <c r="B30">
        <f t="shared" si="1"/>
        <v>0.26298212464902065</v>
      </c>
    </row>
    <row r="31" spans="1:2" ht="12.75">
      <c r="A31">
        <f t="shared" si="0"/>
        <v>27</v>
      </c>
      <c r="B31">
        <f t="shared" si="1"/>
        <v>0.263040688583269</v>
      </c>
    </row>
    <row r="32" spans="1:2" ht="12.75">
      <c r="A32">
        <f t="shared" si="0"/>
        <v>28</v>
      </c>
      <c r="B32">
        <f t="shared" si="1"/>
        <v>0.2630797456990324</v>
      </c>
    </row>
    <row r="33" spans="1:2" ht="12.75">
      <c r="A33">
        <f t="shared" si="0"/>
        <v>29</v>
      </c>
      <c r="B33">
        <f t="shared" si="1"/>
        <v>0.26310579022053976</v>
      </c>
    </row>
    <row r="34" spans="1:2" ht="12.75">
      <c r="A34">
        <f t="shared" si="0"/>
        <v>30</v>
      </c>
      <c r="B34">
        <f t="shared" si="1"/>
        <v>0.26312315609992337</v>
      </c>
    </row>
  </sheetData>
  <dataValidations count="2">
    <dataValidation type="decimal" operator="greaterThan" allowBlank="1" showInputMessage="1" showErrorMessage="1" errorTitle="Chyba" error="Parametr musí být větší než -1" sqref="G2">
      <formula1>-1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10</v>
      </c>
    </row>
    <row r="2" spans="5:11" ht="12.75">
      <c r="E2" s="4" t="s">
        <v>4</v>
      </c>
      <c r="F2" s="3" t="s">
        <v>8</v>
      </c>
      <c r="G2" s="6">
        <v>2.8</v>
      </c>
      <c r="I2" s="4" t="s">
        <v>6</v>
      </c>
      <c r="J2">
        <f>IF($G$2&gt;=0,$G$2/$G$3,0)</f>
        <v>1.4736842105263157</v>
      </c>
      <c r="K2" t="str">
        <f>IF(ABS(1-J2*G3)*EXP(G2-G3*J2)&lt;1,"asymptoticky stabilní",IF(ABS(1-J2*G3)*EXP(G2-G3*J2)&gt;1,"nestabilní",""))</f>
        <v>nestabilní</v>
      </c>
    </row>
    <row r="3" spans="1:7" ht="12.75">
      <c r="A3" s="1" t="s">
        <v>2</v>
      </c>
      <c r="B3" s="1" t="s">
        <v>3</v>
      </c>
      <c r="F3" s="3" t="s">
        <v>9</v>
      </c>
      <c r="G3" s="6">
        <v>1.9</v>
      </c>
    </row>
    <row r="4" spans="1:2" ht="12.75">
      <c r="A4">
        <v>0</v>
      </c>
      <c r="B4" s="5">
        <v>0.01</v>
      </c>
    </row>
    <row r="5" spans="1:2" ht="12.75">
      <c r="A5">
        <f>A4+1</f>
        <v>1</v>
      </c>
      <c r="B5">
        <f>B4*EXP($G$2-$G$3*B4)</f>
        <v>0.16135148031173216</v>
      </c>
    </row>
    <row r="6" spans="1:2" ht="12.75">
      <c r="A6">
        <f aca="true" t="shared" si="0" ref="A6:A34">A5+1</f>
        <v>2</v>
      </c>
      <c r="B6">
        <f aca="true" t="shared" si="1" ref="B6:B34">B5*EXP($G$2-$G$3*B5)</f>
        <v>1.9527956283164551</v>
      </c>
    </row>
    <row r="7" spans="1:2" ht="12.75">
      <c r="A7">
        <f t="shared" si="0"/>
        <v>3</v>
      </c>
      <c r="B7">
        <f t="shared" si="1"/>
        <v>0.7858025770165684</v>
      </c>
    </row>
    <row r="8" spans="1:2" ht="12.75">
      <c r="A8">
        <f t="shared" si="0"/>
        <v>4</v>
      </c>
      <c r="B8">
        <f t="shared" si="1"/>
        <v>2.9035246956991463</v>
      </c>
    </row>
    <row r="9" spans="1:2" ht="12.75">
      <c r="A9">
        <f t="shared" si="0"/>
        <v>5</v>
      </c>
      <c r="B9">
        <f t="shared" si="1"/>
        <v>0.1919017972338528</v>
      </c>
    </row>
    <row r="10" spans="1:2" ht="12.75">
      <c r="A10">
        <f t="shared" si="0"/>
        <v>6</v>
      </c>
      <c r="B10">
        <f t="shared" si="1"/>
        <v>2.1915631902657697</v>
      </c>
    </row>
    <row r="11" spans="1:2" ht="12.75">
      <c r="A11">
        <f t="shared" si="0"/>
        <v>7</v>
      </c>
      <c r="B11">
        <f t="shared" si="1"/>
        <v>0.5602596249033278</v>
      </c>
    </row>
    <row r="12" spans="1:2" ht="12.75">
      <c r="A12">
        <f t="shared" si="0"/>
        <v>8</v>
      </c>
      <c r="B12">
        <f t="shared" si="1"/>
        <v>3.177681128418051</v>
      </c>
    </row>
    <row r="13" spans="1:2" ht="12.75">
      <c r="A13">
        <f t="shared" si="0"/>
        <v>9</v>
      </c>
      <c r="B13">
        <f t="shared" si="1"/>
        <v>0.12475014049965442</v>
      </c>
    </row>
    <row r="14" spans="1:2" ht="12.75">
      <c r="A14">
        <f t="shared" si="0"/>
        <v>10</v>
      </c>
      <c r="B14">
        <f t="shared" si="1"/>
        <v>1.6185526353904534</v>
      </c>
    </row>
    <row r="15" spans="1:2" ht="12.75">
      <c r="A15">
        <f t="shared" si="0"/>
        <v>11</v>
      </c>
      <c r="B15">
        <f t="shared" si="1"/>
        <v>1.2291001394642498</v>
      </c>
    </row>
    <row r="16" spans="1:2" ht="12.75">
      <c r="A16">
        <f t="shared" si="0"/>
        <v>12</v>
      </c>
      <c r="B16">
        <f t="shared" si="1"/>
        <v>1.956176969501607</v>
      </c>
    </row>
    <row r="17" spans="1:2" ht="12.75">
      <c r="A17">
        <f t="shared" si="0"/>
        <v>13</v>
      </c>
      <c r="B17">
        <f t="shared" si="1"/>
        <v>0.7821222667405918</v>
      </c>
    </row>
    <row r="18" spans="1:2" ht="12.75">
      <c r="A18">
        <f t="shared" si="0"/>
        <v>14</v>
      </c>
      <c r="B18">
        <f t="shared" si="1"/>
        <v>2.9102049081178234</v>
      </c>
    </row>
    <row r="19" spans="1:2" ht="12.75">
      <c r="A19">
        <f t="shared" si="0"/>
        <v>15</v>
      </c>
      <c r="B19">
        <f t="shared" si="1"/>
        <v>0.18991743924272833</v>
      </c>
    </row>
    <row r="20" spans="1:2" ht="12.75">
      <c r="A20">
        <f t="shared" si="0"/>
        <v>16</v>
      </c>
      <c r="B20">
        <f t="shared" si="1"/>
        <v>2.1770941608297396</v>
      </c>
    </row>
    <row r="21" spans="1:2" ht="12.75">
      <c r="A21">
        <f t="shared" si="0"/>
        <v>17</v>
      </c>
      <c r="B21">
        <f t="shared" si="1"/>
        <v>0.5720734586147127</v>
      </c>
    </row>
    <row r="22" spans="1:2" ht="12.75">
      <c r="A22">
        <f t="shared" si="0"/>
        <v>18</v>
      </c>
      <c r="B22">
        <f t="shared" si="1"/>
        <v>3.1726669931493685</v>
      </c>
    </row>
    <row r="23" spans="1:2" ht="12.75">
      <c r="A23">
        <f t="shared" si="0"/>
        <v>19</v>
      </c>
      <c r="B23">
        <f t="shared" si="1"/>
        <v>0.12574556612739976</v>
      </c>
    </row>
    <row r="24" spans="1:2" ht="12.75">
      <c r="A24">
        <f t="shared" si="0"/>
        <v>20</v>
      </c>
      <c r="B24">
        <f t="shared" si="1"/>
        <v>1.628384948219725</v>
      </c>
    </row>
    <row r="25" spans="1:2" ht="12.75">
      <c r="A25">
        <f t="shared" si="0"/>
        <v>21</v>
      </c>
      <c r="B25">
        <f t="shared" si="1"/>
        <v>1.2136802745764277</v>
      </c>
    </row>
    <row r="26" spans="1:2" ht="12.75">
      <c r="A26">
        <f t="shared" si="0"/>
        <v>22</v>
      </c>
      <c r="B26">
        <f t="shared" si="1"/>
        <v>1.9890651828361574</v>
      </c>
    </row>
    <row r="27" spans="1:2" ht="12.75">
      <c r="A27">
        <f t="shared" si="0"/>
        <v>23</v>
      </c>
      <c r="B27">
        <f t="shared" si="1"/>
        <v>0.7470978764525222</v>
      </c>
    </row>
    <row r="28" spans="1:2" ht="12.75">
      <c r="A28">
        <f t="shared" si="0"/>
        <v>24</v>
      </c>
      <c r="B28">
        <f t="shared" si="1"/>
        <v>2.971167455829187</v>
      </c>
    </row>
    <row r="29" spans="1:2" ht="12.75">
      <c r="A29">
        <f t="shared" si="0"/>
        <v>25</v>
      </c>
      <c r="B29">
        <f t="shared" si="1"/>
        <v>0.17268896242265597</v>
      </c>
    </row>
    <row r="30" spans="1:2" ht="12.75">
      <c r="A30">
        <f t="shared" si="0"/>
        <v>26</v>
      </c>
      <c r="B30">
        <f t="shared" si="1"/>
        <v>2.0454703512707764</v>
      </c>
    </row>
    <row r="31" spans="1:2" ht="12.75">
      <c r="A31">
        <f t="shared" si="0"/>
        <v>27</v>
      </c>
      <c r="B31">
        <f t="shared" si="1"/>
        <v>0.6902054971707575</v>
      </c>
    </row>
    <row r="32" spans="1:2" ht="12.75">
      <c r="A32">
        <f t="shared" si="0"/>
        <v>28</v>
      </c>
      <c r="B32">
        <f t="shared" si="1"/>
        <v>3.058252430350283</v>
      </c>
    </row>
    <row r="33" spans="1:2" ht="12.75">
      <c r="A33">
        <f t="shared" si="0"/>
        <v>29</v>
      </c>
      <c r="B33">
        <f t="shared" si="1"/>
        <v>0.1506439812567434</v>
      </c>
    </row>
    <row r="34" spans="1:2" ht="12.75">
      <c r="A34">
        <f t="shared" si="0"/>
        <v>30</v>
      </c>
      <c r="B34">
        <f t="shared" si="1"/>
        <v>1.860677129469983</v>
      </c>
    </row>
  </sheetData>
  <dataValidations count="1"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11</v>
      </c>
    </row>
    <row r="2" spans="5:11" ht="12.75">
      <c r="E2" s="4" t="s">
        <v>4</v>
      </c>
      <c r="F2" s="3" t="s">
        <v>8</v>
      </c>
      <c r="G2" s="6">
        <v>3</v>
      </c>
      <c r="I2" s="4" t="s">
        <v>6</v>
      </c>
      <c r="J2">
        <f>IF($G$2&gt;=0,$G$2/$G$3,0)</f>
        <v>0.75</v>
      </c>
      <c r="K2" t="str">
        <f>IF(ABS(G2+1-2*G3*J2)&lt;1,"asymptoticky stabilní",IF(ABS(G2+1-2*G3*J2)&gt;1,"nestabilní",""))</f>
        <v>nestabilní</v>
      </c>
    </row>
    <row r="3" spans="1:7" ht="12.75">
      <c r="A3" s="1" t="s">
        <v>2</v>
      </c>
      <c r="B3" s="1" t="s">
        <v>3</v>
      </c>
      <c r="F3" s="3" t="s">
        <v>9</v>
      </c>
      <c r="G3" s="6">
        <v>4</v>
      </c>
    </row>
    <row r="4" spans="1:2" ht="12.75">
      <c r="A4">
        <v>0</v>
      </c>
      <c r="B4" s="5">
        <v>0.01</v>
      </c>
    </row>
    <row r="5" spans="1:2" ht="12.75">
      <c r="A5">
        <f>A4+1</f>
        <v>1</v>
      </c>
      <c r="B5">
        <f>IF(B4&lt;($G$2+1)/$G$3,B4*($G$2+1-$G$3*B4),0)</f>
        <v>0.0396</v>
      </c>
    </row>
    <row r="6" spans="1:2" ht="12.75">
      <c r="A6">
        <f aca="true" t="shared" si="0" ref="A6:A34">A5+1</f>
        <v>2</v>
      </c>
      <c r="B6">
        <f aca="true" t="shared" si="1" ref="B6:B34">IF(B5&lt;($G$2+1)/$G$3,B5*($G$2+1-$G$3*B5),0)</f>
        <v>0.15212736000000002</v>
      </c>
    </row>
    <row r="7" spans="1:2" ht="12.75">
      <c r="A7">
        <f t="shared" si="0"/>
        <v>3</v>
      </c>
      <c r="B7">
        <f t="shared" si="1"/>
        <v>0.5159385053577217</v>
      </c>
    </row>
    <row r="8" spans="1:2" ht="12.75">
      <c r="A8">
        <f t="shared" si="0"/>
        <v>4</v>
      </c>
      <c r="B8">
        <f t="shared" si="1"/>
        <v>0.9989838561878475</v>
      </c>
    </row>
    <row r="9" spans="1:2" ht="12.75">
      <c r="A9">
        <f t="shared" si="0"/>
        <v>5</v>
      </c>
      <c r="B9">
        <f t="shared" si="1"/>
        <v>0.004060445055622244</v>
      </c>
    </row>
    <row r="10" spans="1:2" ht="12.75">
      <c r="A10">
        <f t="shared" si="0"/>
        <v>6</v>
      </c>
      <c r="B10">
        <f t="shared" si="1"/>
        <v>0.01617583136629007</v>
      </c>
    </row>
    <row r="11" spans="1:2" ht="12.75">
      <c r="A11">
        <f t="shared" si="0"/>
        <v>7</v>
      </c>
      <c r="B11">
        <f t="shared" si="1"/>
        <v>0.06365669538359767</v>
      </c>
    </row>
    <row r="12" spans="1:2" ht="12.75">
      <c r="A12">
        <f t="shared" si="0"/>
        <v>8</v>
      </c>
      <c r="B12">
        <f t="shared" si="1"/>
        <v>0.2384180820657501</v>
      </c>
    </row>
    <row r="13" spans="1:2" ht="12.75">
      <c r="A13">
        <f t="shared" si="0"/>
        <v>9</v>
      </c>
      <c r="B13">
        <f t="shared" si="1"/>
        <v>0.7262996008393574</v>
      </c>
    </row>
    <row r="14" spans="1:2" ht="12.75">
      <c r="A14">
        <f t="shared" si="0"/>
        <v>10</v>
      </c>
      <c r="B14">
        <f t="shared" si="1"/>
        <v>0.79515396263979</v>
      </c>
    </row>
    <row r="15" spans="1:2" ht="12.75">
      <c r="A15">
        <f t="shared" si="0"/>
        <v>11</v>
      </c>
      <c r="B15">
        <f t="shared" si="1"/>
        <v>0.6515365533521178</v>
      </c>
    </row>
    <row r="16" spans="1:2" ht="12.75">
      <c r="A16">
        <f t="shared" si="0"/>
        <v>12</v>
      </c>
      <c r="B16">
        <f t="shared" si="1"/>
        <v>0.908146691992643</v>
      </c>
    </row>
    <row r="17" spans="1:2" ht="12.75">
      <c r="A17">
        <f t="shared" si="0"/>
        <v>13</v>
      </c>
      <c r="B17">
        <f t="shared" si="1"/>
        <v>0.3336651112618505</v>
      </c>
    </row>
    <row r="18" spans="1:2" ht="12.75">
      <c r="A18">
        <f t="shared" si="0"/>
        <v>14</v>
      </c>
      <c r="B18">
        <f t="shared" si="1"/>
        <v>0.8893308191538697</v>
      </c>
    </row>
    <row r="19" spans="1:2" ht="12.75">
      <c r="A19">
        <f t="shared" si="0"/>
        <v>15</v>
      </c>
      <c r="B19">
        <f t="shared" si="1"/>
        <v>0.39368605302790727</v>
      </c>
    </row>
    <row r="20" spans="1:2" ht="12.75">
      <c r="A20">
        <f t="shared" si="0"/>
        <v>16</v>
      </c>
      <c r="B20">
        <f t="shared" si="1"/>
        <v>0.9547893787168602</v>
      </c>
    </row>
    <row r="21" spans="1:2" ht="12.75">
      <c r="A21">
        <f t="shared" si="0"/>
        <v>17</v>
      </c>
      <c r="B21">
        <f t="shared" si="1"/>
        <v>0.17266648402532922</v>
      </c>
    </row>
    <row r="22" spans="1:2" ht="12.75">
      <c r="A22">
        <f t="shared" si="0"/>
        <v>18</v>
      </c>
      <c r="B22">
        <f t="shared" si="1"/>
        <v>0.5714110772786398</v>
      </c>
    </row>
    <row r="23" spans="1:2" ht="12.75">
      <c r="A23">
        <f t="shared" si="0"/>
        <v>19</v>
      </c>
      <c r="B23">
        <f t="shared" si="1"/>
        <v>0.9796018321676165</v>
      </c>
    </row>
    <row r="24" spans="1:2" ht="12.75">
      <c r="A24">
        <f t="shared" si="0"/>
        <v>20</v>
      </c>
      <c r="B24">
        <f t="shared" si="1"/>
        <v>0.07992833032586151</v>
      </c>
    </row>
    <row r="25" spans="1:2" ht="12.75">
      <c r="A25">
        <f t="shared" si="0"/>
        <v>21</v>
      </c>
      <c r="B25">
        <f t="shared" si="1"/>
        <v>0.2941591693487259</v>
      </c>
    </row>
    <row r="26" spans="1:2" ht="12.75">
      <c r="A26">
        <f t="shared" si="0"/>
        <v>22</v>
      </c>
      <c r="B26">
        <f t="shared" si="1"/>
        <v>0.8305182097471739</v>
      </c>
    </row>
    <row r="27" spans="1:2" ht="12.75">
      <c r="A27">
        <f t="shared" si="0"/>
        <v>23</v>
      </c>
      <c r="B27">
        <f t="shared" si="1"/>
        <v>0.5630308521020926</v>
      </c>
    </row>
    <row r="28" spans="1:2" ht="12.75">
      <c r="A28">
        <f t="shared" si="0"/>
        <v>24</v>
      </c>
      <c r="B28">
        <f t="shared" si="1"/>
        <v>0.9841084467331366</v>
      </c>
    </row>
    <row r="29" spans="1:2" ht="12.75">
      <c r="A29">
        <f t="shared" si="0"/>
        <v>25</v>
      </c>
      <c r="B29">
        <f t="shared" si="1"/>
        <v>0.06255604720651946</v>
      </c>
    </row>
    <row r="30" spans="1:2" ht="12.75">
      <c r="A30">
        <f t="shared" si="0"/>
        <v>26</v>
      </c>
      <c r="B30">
        <f t="shared" si="1"/>
        <v>0.23457115265766068</v>
      </c>
    </row>
    <row r="31" spans="1:2" ht="12.75">
      <c r="A31">
        <f t="shared" si="0"/>
        <v>27</v>
      </c>
      <c r="B31">
        <f t="shared" si="1"/>
        <v>0.7181901079940685</v>
      </c>
    </row>
    <row r="32" spans="1:2" ht="12.75">
      <c r="A32">
        <f t="shared" si="0"/>
        <v>28</v>
      </c>
      <c r="B32">
        <f t="shared" si="1"/>
        <v>0.809572307094147</v>
      </c>
    </row>
    <row r="33" spans="1:2" ht="12.75">
      <c r="A33">
        <f t="shared" si="0"/>
        <v>29</v>
      </c>
      <c r="B33">
        <f t="shared" si="1"/>
        <v>0.6166599467216287</v>
      </c>
    </row>
    <row r="34" spans="1:2" ht="12.75">
      <c r="A34">
        <f t="shared" si="0"/>
        <v>30</v>
      </c>
      <c r="B34">
        <f t="shared" si="1"/>
        <v>0.945561827323627</v>
      </c>
    </row>
  </sheetData>
  <dataValidations count="2">
    <dataValidation type="decimal" operator="greaterThan" allowBlank="1" showInputMessage="1" showErrorMessage="1" errorTitle="Chyba" error="Parametr musí být větší než -1" sqref="G2">
      <formula1>-1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12</v>
      </c>
    </row>
    <row r="2" spans="5:11" ht="12.75">
      <c r="E2" s="4" t="s">
        <v>4</v>
      </c>
      <c r="F2" s="3" t="s">
        <v>8</v>
      </c>
      <c r="G2" s="6">
        <v>5.3</v>
      </c>
      <c r="I2" s="4" t="s">
        <v>6</v>
      </c>
      <c r="J2">
        <f>MAX((($G$2+1)^(1/$G$4)-1)/$G$3,0)</f>
        <v>0.6919324273426921</v>
      </c>
      <c r="K2" t="str">
        <f>IF(ABS((G2+1)*(1+G3*(1-G4)*J2)/((1+G3*J2)^(G4+1)))&lt;1,"asymptoticky stabilní","nestabilní")</f>
        <v>asymptoticky stabilní</v>
      </c>
    </row>
    <row r="3" spans="1:7" ht="12.75">
      <c r="A3" s="1" t="s">
        <v>2</v>
      </c>
      <c r="B3" s="1" t="s">
        <v>3</v>
      </c>
      <c r="F3" s="3" t="s">
        <v>9</v>
      </c>
      <c r="G3" s="6">
        <v>1</v>
      </c>
    </row>
    <row r="4" spans="1:7" ht="12.75">
      <c r="A4">
        <v>0</v>
      </c>
      <c r="B4" s="5">
        <v>0.01</v>
      </c>
      <c r="F4" s="3" t="s">
        <v>5</v>
      </c>
      <c r="G4" s="6">
        <v>3.5</v>
      </c>
    </row>
    <row r="5" spans="1:2" ht="12.75">
      <c r="A5">
        <f>A4+1</f>
        <v>1</v>
      </c>
      <c r="B5">
        <f>B4*($G$2+1)/((1+$G$3*B4)^$G$4)</f>
        <v>0.06084371749928353</v>
      </c>
    </row>
    <row r="6" spans="1:2" ht="12.75">
      <c r="A6">
        <f aca="true" t="shared" si="0" ref="A6:A34">A5+1</f>
        <v>2</v>
      </c>
      <c r="B6">
        <f aca="true" t="shared" si="1" ref="B6:B34">B5*($G$2+1)/((1+$G$3*B5)^$G$4)</f>
        <v>0.3117283925051888</v>
      </c>
    </row>
    <row r="7" spans="1:2" ht="12.75">
      <c r="A7">
        <f t="shared" si="0"/>
        <v>3</v>
      </c>
      <c r="B7">
        <f t="shared" si="1"/>
        <v>0.7597368521003046</v>
      </c>
    </row>
    <row r="8" spans="1:2" ht="12.75">
      <c r="A8">
        <f t="shared" si="0"/>
        <v>4</v>
      </c>
      <c r="B8">
        <f t="shared" si="1"/>
        <v>0.6621199761797782</v>
      </c>
    </row>
    <row r="9" spans="1:2" ht="12.75">
      <c r="A9">
        <f t="shared" si="0"/>
        <v>5</v>
      </c>
      <c r="B9">
        <f t="shared" si="1"/>
        <v>0.7046264611092931</v>
      </c>
    </row>
    <row r="10" spans="1:2" ht="12.75">
      <c r="A10">
        <f t="shared" si="0"/>
        <v>6</v>
      </c>
      <c r="B10">
        <f t="shared" si="1"/>
        <v>0.6864315044465014</v>
      </c>
    </row>
    <row r="11" spans="1:2" ht="12.75">
      <c r="A11">
        <f t="shared" si="0"/>
        <v>7</v>
      </c>
      <c r="B11">
        <f t="shared" si="1"/>
        <v>0.6943001891978403</v>
      </c>
    </row>
    <row r="12" spans="1:2" ht="12.75">
      <c r="A12">
        <f t="shared" si="0"/>
        <v>8</v>
      </c>
      <c r="B12">
        <f t="shared" si="1"/>
        <v>0.690910154018686</v>
      </c>
    </row>
    <row r="13" spans="1:2" ht="12.75">
      <c r="A13">
        <f t="shared" si="0"/>
        <v>9</v>
      </c>
      <c r="B13">
        <f t="shared" si="1"/>
        <v>0.6923732212810355</v>
      </c>
    </row>
    <row r="14" spans="1:2" ht="12.75">
      <c r="A14">
        <f t="shared" si="0"/>
        <v>10</v>
      </c>
      <c r="B14">
        <f t="shared" si="1"/>
        <v>0.6917422546730958</v>
      </c>
    </row>
    <row r="15" spans="1:2" ht="12.75">
      <c r="A15">
        <f t="shared" si="0"/>
        <v>11</v>
      </c>
      <c r="B15">
        <f t="shared" si="1"/>
        <v>0.6920144541460072</v>
      </c>
    </row>
    <row r="16" spans="1:2" ht="12.75">
      <c r="A16">
        <f t="shared" si="0"/>
        <v>12</v>
      </c>
      <c r="B16">
        <f t="shared" si="1"/>
        <v>0.6918970431937286</v>
      </c>
    </row>
    <row r="17" spans="1:2" ht="12.75">
      <c r="A17">
        <f t="shared" si="0"/>
        <v>13</v>
      </c>
      <c r="B17">
        <f t="shared" si="1"/>
        <v>0.6919476904234758</v>
      </c>
    </row>
    <row r="18" spans="1:2" ht="12.75">
      <c r="A18">
        <f t="shared" si="0"/>
        <v>14</v>
      </c>
      <c r="B18">
        <f t="shared" si="1"/>
        <v>0.6919258434298422</v>
      </c>
    </row>
    <row r="19" spans="1:2" ht="12.75">
      <c r="A19">
        <f t="shared" si="0"/>
        <v>15</v>
      </c>
      <c r="B19">
        <f t="shared" si="1"/>
        <v>0.6919352673686636</v>
      </c>
    </row>
    <row r="20" spans="1:2" ht="12.75">
      <c r="A20">
        <f t="shared" si="0"/>
        <v>16</v>
      </c>
      <c r="B20">
        <f t="shared" si="1"/>
        <v>0.6919312022692738</v>
      </c>
    </row>
    <row r="21" spans="1:2" ht="12.75">
      <c r="A21">
        <f t="shared" si="0"/>
        <v>17</v>
      </c>
      <c r="B21">
        <f t="shared" si="1"/>
        <v>0.6919329557894599</v>
      </c>
    </row>
    <row r="22" spans="1:2" ht="12.75">
      <c r="A22">
        <f t="shared" si="0"/>
        <v>18</v>
      </c>
      <c r="B22">
        <f t="shared" si="1"/>
        <v>0.6919321993921304</v>
      </c>
    </row>
    <row r="23" spans="1:2" ht="12.75">
      <c r="A23">
        <f t="shared" si="0"/>
        <v>19</v>
      </c>
      <c r="B23">
        <f t="shared" si="1"/>
        <v>0.6919325256713162</v>
      </c>
    </row>
    <row r="24" spans="1:2" ht="12.75">
      <c r="A24">
        <f t="shared" si="0"/>
        <v>20</v>
      </c>
      <c r="B24">
        <f t="shared" si="1"/>
        <v>0.6919323849277079</v>
      </c>
    </row>
    <row r="25" spans="1:2" ht="12.75">
      <c r="A25">
        <f t="shared" si="0"/>
        <v>21</v>
      </c>
      <c r="B25">
        <f t="shared" si="1"/>
        <v>0.6919324456387971</v>
      </c>
    </row>
    <row r="26" spans="1:2" ht="12.75">
      <c r="A26">
        <f t="shared" si="0"/>
        <v>22</v>
      </c>
      <c r="B26">
        <f t="shared" si="1"/>
        <v>0.6919324194504946</v>
      </c>
    </row>
    <row r="27" spans="1:2" ht="12.75">
      <c r="A27">
        <f t="shared" si="0"/>
        <v>23</v>
      </c>
      <c r="B27">
        <f t="shared" si="1"/>
        <v>0.6919324307470665</v>
      </c>
    </row>
    <row r="28" spans="1:2" ht="12.75">
      <c r="A28">
        <f t="shared" si="0"/>
        <v>24</v>
      </c>
      <c r="B28">
        <f t="shared" si="1"/>
        <v>0.6919324258741831</v>
      </c>
    </row>
    <row r="29" spans="1:2" ht="12.75">
      <c r="A29">
        <f t="shared" si="0"/>
        <v>25</v>
      </c>
      <c r="B29">
        <f t="shared" si="1"/>
        <v>0.6919324279761478</v>
      </c>
    </row>
    <row r="30" spans="1:2" ht="12.75">
      <c r="A30">
        <f t="shared" si="0"/>
        <v>26</v>
      </c>
      <c r="B30">
        <f t="shared" si="1"/>
        <v>0.6919324270694452</v>
      </c>
    </row>
    <row r="31" spans="1:2" ht="12.75">
      <c r="A31">
        <f t="shared" si="0"/>
        <v>27</v>
      </c>
      <c r="B31">
        <f t="shared" si="1"/>
        <v>0.69193242746056</v>
      </c>
    </row>
    <row r="32" spans="1:2" ht="12.75">
      <c r="A32">
        <f t="shared" si="0"/>
        <v>28</v>
      </c>
      <c r="B32">
        <f t="shared" si="1"/>
        <v>0.691932427291849</v>
      </c>
    </row>
    <row r="33" spans="1:2" ht="12.75">
      <c r="A33">
        <f t="shared" si="0"/>
        <v>29</v>
      </c>
      <c r="B33">
        <f t="shared" si="1"/>
        <v>0.6919324273646241</v>
      </c>
    </row>
    <row r="34" spans="1:2" ht="12.75">
      <c r="A34">
        <f t="shared" si="0"/>
        <v>30</v>
      </c>
      <c r="B34">
        <f t="shared" si="1"/>
        <v>0.6919324273332317</v>
      </c>
    </row>
  </sheetData>
  <dataValidations count="2">
    <dataValidation type="decimal" operator="greaterThan" allowBlank="1" showInputMessage="1" showErrorMessage="1" errorTitle="Chyba" error="Parametr musí být větší než -1" sqref="G2">
      <formula1>-1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13</v>
      </c>
    </row>
    <row r="2" spans="5:11" ht="12.75">
      <c r="E2" s="4" t="s">
        <v>4</v>
      </c>
      <c r="F2" s="3" t="s">
        <v>8</v>
      </c>
      <c r="G2" s="6">
        <v>1.4</v>
      </c>
      <c r="I2" s="4" t="s">
        <v>6</v>
      </c>
      <c r="J2">
        <f>IF(G2&gt;0,$G$2^(1/$G$4)/$G$3,0)</f>
        <v>1.1009075936542456</v>
      </c>
      <c r="K2" t="str">
        <f>IF(OR(J2=0,AND(G4&gt;0,G4&lt;2+2/G2)),"asymptoticky stabilní","nestabilní")</f>
        <v>nestabilní</v>
      </c>
    </row>
    <row r="3" spans="1:7" ht="12.75">
      <c r="A3" s="1" t="s">
        <v>2</v>
      </c>
      <c r="B3" s="1" t="s">
        <v>3</v>
      </c>
      <c r="F3" s="3" t="s">
        <v>9</v>
      </c>
      <c r="G3" s="6">
        <v>1</v>
      </c>
    </row>
    <row r="4" spans="1:7" ht="12.75">
      <c r="A4">
        <v>0</v>
      </c>
      <c r="B4" s="5">
        <v>0.01</v>
      </c>
      <c r="F4" s="3" t="s">
        <v>5</v>
      </c>
      <c r="G4" s="6">
        <v>3.5</v>
      </c>
    </row>
    <row r="5" spans="1:2" ht="12.75">
      <c r="A5">
        <f>A4+1</f>
        <v>1</v>
      </c>
      <c r="B5">
        <f>B4*($G$2+1)/(1+($G$3*B4)^$G$4)</f>
        <v>0.02399999760000024</v>
      </c>
    </row>
    <row r="6" spans="1:2" ht="12.75">
      <c r="A6">
        <f aca="true" t="shared" si="0" ref="A6:A34">A5+1</f>
        <v>2</v>
      </c>
      <c r="B6">
        <f aca="true" t="shared" si="1" ref="B6:B34">B5*($G$2+1)/(1+($G$3*B5)^$G$4)</f>
        <v>0.05759987088387968</v>
      </c>
    </row>
    <row r="7" spans="1:2" ht="12.75">
      <c r="A7">
        <f t="shared" si="0"/>
        <v>3</v>
      </c>
      <c r="B7">
        <f t="shared" si="1"/>
        <v>0.1382333501379499</v>
      </c>
    </row>
    <row r="8" spans="1:2" ht="12.75">
      <c r="A8">
        <f t="shared" si="0"/>
        <v>4</v>
      </c>
      <c r="B8">
        <f t="shared" si="1"/>
        <v>0.3314345465528681</v>
      </c>
    </row>
    <row r="9" spans="1:2" ht="12.75">
      <c r="A9">
        <f t="shared" si="0"/>
        <v>5</v>
      </c>
      <c r="B9">
        <f t="shared" si="1"/>
        <v>0.7791126750057252</v>
      </c>
    </row>
    <row r="10" spans="1:2" ht="12.75">
      <c r="A10">
        <f t="shared" si="0"/>
        <v>6</v>
      </c>
      <c r="B10">
        <f t="shared" si="1"/>
        <v>1.3191822534098816</v>
      </c>
    </row>
    <row r="11" spans="1:2" ht="12.75">
      <c r="A11">
        <f t="shared" si="0"/>
        <v>7</v>
      </c>
      <c r="B11">
        <f t="shared" si="1"/>
        <v>0.8705709197723255</v>
      </c>
    </row>
    <row r="12" spans="1:2" ht="12.75">
      <c r="A12">
        <f t="shared" si="0"/>
        <v>8</v>
      </c>
      <c r="B12">
        <f t="shared" si="1"/>
        <v>1.2932291385141768</v>
      </c>
    </row>
    <row r="13" spans="1:2" ht="12.75">
      <c r="A13">
        <f t="shared" si="0"/>
        <v>9</v>
      </c>
      <c r="B13">
        <f t="shared" si="1"/>
        <v>0.8971417083139295</v>
      </c>
    </row>
    <row r="14" spans="1:2" ht="12.75">
      <c r="A14">
        <f t="shared" si="0"/>
        <v>10</v>
      </c>
      <c r="B14">
        <f t="shared" si="1"/>
        <v>1.278637501342335</v>
      </c>
    </row>
    <row r="15" spans="1:2" ht="12.75">
      <c r="A15">
        <f t="shared" si="0"/>
        <v>11</v>
      </c>
      <c r="B15">
        <f t="shared" si="1"/>
        <v>0.9122729256657824</v>
      </c>
    </row>
    <row r="16" spans="1:2" ht="12.75">
      <c r="A16">
        <f t="shared" si="0"/>
        <v>12</v>
      </c>
      <c r="B16">
        <f t="shared" si="1"/>
        <v>1.2691279954470682</v>
      </c>
    </row>
    <row r="17" spans="1:2" ht="12.75">
      <c r="A17">
        <f t="shared" si="0"/>
        <v>13</v>
      </c>
      <c r="B17">
        <f t="shared" si="1"/>
        <v>0.9222007913553456</v>
      </c>
    </row>
    <row r="18" spans="1:2" ht="12.75">
      <c r="A18">
        <f t="shared" si="0"/>
        <v>14</v>
      </c>
      <c r="B18">
        <f t="shared" si="1"/>
        <v>1.2624504242561032</v>
      </c>
    </row>
    <row r="19" spans="1:2" ht="12.75">
      <c r="A19">
        <f t="shared" si="0"/>
        <v>15</v>
      </c>
      <c r="B19">
        <f t="shared" si="1"/>
        <v>0.9292011064400875</v>
      </c>
    </row>
    <row r="20" spans="1:2" ht="12.75">
      <c r="A20">
        <f t="shared" si="0"/>
        <v>16</v>
      </c>
      <c r="B20">
        <f t="shared" si="1"/>
        <v>1.257543581843924</v>
      </c>
    </row>
    <row r="21" spans="1:2" ht="12.75">
      <c r="A21">
        <f t="shared" si="0"/>
        <v>17</v>
      </c>
      <c r="B21">
        <f t="shared" si="1"/>
        <v>0.9343593924498237</v>
      </c>
    </row>
    <row r="22" spans="1:2" ht="12.75">
      <c r="A22">
        <f t="shared" si="0"/>
        <v>18</v>
      </c>
      <c r="B22">
        <f t="shared" si="1"/>
        <v>1.2538266908748628</v>
      </c>
    </row>
    <row r="23" spans="1:2" ht="12.75">
      <c r="A23">
        <f t="shared" si="0"/>
        <v>19</v>
      </c>
      <c r="B23">
        <f t="shared" si="1"/>
        <v>0.9382743986402248</v>
      </c>
    </row>
    <row r="24" spans="1:2" ht="12.75">
      <c r="A24">
        <f t="shared" si="0"/>
        <v>20</v>
      </c>
      <c r="B24">
        <f t="shared" si="1"/>
        <v>1.250949894751212</v>
      </c>
    </row>
    <row r="25" spans="1:2" ht="12.75">
      <c r="A25">
        <f t="shared" si="0"/>
        <v>21</v>
      </c>
      <c r="B25">
        <f t="shared" si="1"/>
        <v>0.9413088725725676</v>
      </c>
    </row>
    <row r="26" spans="1:2" ht="12.75">
      <c r="A26">
        <f t="shared" si="0"/>
        <v>22</v>
      </c>
      <c r="B26">
        <f t="shared" si="1"/>
        <v>1.2486877080651981</v>
      </c>
    </row>
    <row r="27" spans="1:2" ht="12.75">
      <c r="A27">
        <f t="shared" si="0"/>
        <v>23</v>
      </c>
      <c r="B27">
        <f t="shared" si="1"/>
        <v>0.9436976209458986</v>
      </c>
    </row>
    <row r="28" spans="1:2" ht="12.75">
      <c r="A28">
        <f t="shared" si="0"/>
        <v>24</v>
      </c>
      <c r="B28">
        <f t="shared" si="1"/>
        <v>1.2468873201447914</v>
      </c>
    </row>
    <row r="29" spans="1:2" ht="12.75">
      <c r="A29">
        <f t="shared" si="0"/>
        <v>25</v>
      </c>
      <c r="B29">
        <f t="shared" si="1"/>
        <v>0.9456003069944694</v>
      </c>
    </row>
    <row r="30" spans="1:2" ht="12.75">
      <c r="A30">
        <f t="shared" si="0"/>
        <v>26</v>
      </c>
      <c r="B30">
        <f t="shared" si="1"/>
        <v>1.2454410912452185</v>
      </c>
    </row>
    <row r="31" spans="1:2" ht="12.75">
      <c r="A31">
        <f t="shared" si="0"/>
        <v>27</v>
      </c>
      <c r="B31">
        <f t="shared" si="1"/>
        <v>0.9471296969854642</v>
      </c>
    </row>
    <row r="32" spans="1:2" ht="12.75">
      <c r="A32">
        <f t="shared" si="0"/>
        <v>28</v>
      </c>
      <c r="B32">
        <f t="shared" si="1"/>
        <v>1.2442708542791225</v>
      </c>
    </row>
    <row r="33" spans="1:2" ht="12.75">
      <c r="A33">
        <f t="shared" si="0"/>
        <v>29</v>
      </c>
      <c r="B33">
        <f t="shared" si="1"/>
        <v>0.9483678558750891</v>
      </c>
    </row>
    <row r="34" spans="1:2" ht="12.75">
      <c r="A34">
        <f t="shared" si="0"/>
        <v>30</v>
      </c>
      <c r="B34">
        <f t="shared" si="1"/>
        <v>1.24331844120394</v>
      </c>
    </row>
  </sheetData>
  <dataValidations count="2">
    <dataValidation type="decimal" operator="greaterThan" allowBlank="1" showInputMessage="1" showErrorMessage="1" errorTitle="Chyba" error="Parametr musí být větší než -1" sqref="G2">
      <formula1>-1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2003-02-23T15:52:41Z</dcterms:created>
  <dcterms:modified xsi:type="dcterms:W3CDTF">2003-03-15T18:04:58Z</dcterms:modified>
  <cp:category/>
  <cp:version/>
  <cp:contentType/>
  <cp:contentStatus/>
</cp:coreProperties>
</file>