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720" yWindow="255" windowWidth="11100" windowHeight="9150" activeTab="3"/>
  </bookViews>
  <sheets>
    <sheet name="Dravec-kořist  Graf" sheetId="1" r:id="rId1"/>
    <sheet name="Dravec-kořist" sheetId="2" r:id="rId2"/>
    <sheet name="Hostitel-parasitoid Graf" sheetId="3" r:id="rId3"/>
    <sheet name="Hostitel-parasitoid" sheetId="4" r:id="rId4"/>
  </sheets>
  <definedNames/>
  <calcPr fullCalcOnLoad="1"/>
</workbook>
</file>

<file path=xl/sharedStrings.xml><?xml version="1.0" encoding="utf-8"?>
<sst xmlns="http://schemas.openxmlformats.org/spreadsheetml/2006/main" count="25" uniqueCount="18">
  <si>
    <t>t</t>
  </si>
  <si>
    <t>Parametry:</t>
  </si>
  <si>
    <t>Stacionární řešení:</t>
  </si>
  <si>
    <t>Model společenstva dravec-kořist</t>
  </si>
  <si>
    <t>K(t+1)=R*K(t)-(R-1)/k*K(t)^2-C*K(t)/k*P(t)</t>
  </si>
  <si>
    <t>P(t+1)=r*K(t)/k*P(t)</t>
  </si>
  <si>
    <t>R=</t>
  </si>
  <si>
    <t>k=</t>
  </si>
  <si>
    <t>r=</t>
  </si>
  <si>
    <t>C=</t>
  </si>
  <si>
    <t>nestabilní</t>
  </si>
  <si>
    <t>K(t)</t>
  </si>
  <si>
    <t>P(t)</t>
  </si>
  <si>
    <t>a=</t>
  </si>
  <si>
    <t>c=</t>
  </si>
  <si>
    <t>H(t+1)=r*H(t)*exp(-a*P(t))</t>
  </si>
  <si>
    <t>P(t+1)=c*H(t)*(1-exp(-a*P(t)))</t>
  </si>
  <si>
    <t>H(t)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</si>
</sst>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2"/>
      <color indexed="12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5" fillId="0" borderId="0" xfId="0" applyFont="1" applyAlignment="1">
      <alignment/>
    </xf>
    <xf numFmtId="0" fontId="0" fillId="3" borderId="0" xfId="0" applyFill="1" applyAlignment="1" applyProtection="1">
      <alignment/>
      <protection locked="0"/>
    </xf>
    <xf numFmtId="0" fontId="0" fillId="3" borderId="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Simulovaný vývoj společenstva dravec-kořist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Kořist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'Dravec-kořist'!$A$6:$A$56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'Dravec-kořist'!$B$6:$B$56</c:f>
              <c:numCache>
                <c:ptCount val="51"/>
                <c:pt idx="0">
                  <c:v>1</c:v>
                </c:pt>
                <c:pt idx="1">
                  <c:v>0.999</c:v>
                </c:pt>
                <c:pt idx="2">
                  <c:v>0.9989001</c:v>
                </c:pt>
                <c:pt idx="3">
                  <c:v>0.996377507654463</c:v>
                </c:pt>
                <c:pt idx="4">
                  <c:v>0.9933700237998407</c:v>
                </c:pt>
                <c:pt idx="5">
                  <c:v>0.9840633353696813</c:v>
                </c:pt>
                <c:pt idx="6">
                  <c:v>0.9669060637330498</c:v>
                </c:pt>
                <c:pt idx="7">
                  <c:v>0.9275503308475819</c:v>
                </c:pt>
                <c:pt idx="8">
                  <c:v>0.8512385122316569</c:v>
                </c:pt>
                <c:pt idx="9">
                  <c:v>0.7099719246036831</c:v>
                </c:pt>
                <c:pt idx="10">
                  <c:v>0.5063767552040433</c:v>
                </c:pt>
                <c:pt idx="11">
                  <c:v>0.32275794442966804</c:v>
                </c:pt>
                <c:pt idx="12">
                  <c:v>0.27868043993379876</c:v>
                </c:pt>
                <c:pt idx="13">
                  <c:v>0.3923644172779062</c:v>
                </c:pt>
                <c:pt idx="14">
                  <c:v>0.6267777986573205</c:v>
                </c:pt>
                <c:pt idx="15">
                  <c:v>0.7508802390915899</c:v>
                </c:pt>
                <c:pt idx="16">
                  <c:v>0.5372039961033953</c:v>
                </c:pt>
                <c:pt idx="17">
                  <c:v>0.34250558455793034</c:v>
                </c:pt>
                <c:pt idx="18">
                  <c:v>0.27530478375310913</c:v>
                </c:pt>
                <c:pt idx="19">
                  <c:v>0.36715057274502055</c:v>
                </c:pt>
                <c:pt idx="20">
                  <c:v>0.5908549822917719</c:v>
                </c:pt>
                <c:pt idx="21">
                  <c:v>0.7550491392779303</c:v>
                </c:pt>
                <c:pt idx="22">
                  <c:v>0.5729013366181814</c:v>
                </c:pt>
                <c:pt idx="23">
                  <c:v>0.3676384189672682</c:v>
                </c:pt>
                <c:pt idx="24">
                  <c:v>0.2742341346039332</c:v>
                </c:pt>
                <c:pt idx="25">
                  <c:v>0.3413006669806874</c:v>
                </c:pt>
                <c:pt idx="26">
                  <c:v>0.54993688230312</c:v>
                </c:pt>
                <c:pt idx="27">
                  <c:v>0.7509328353132688</c:v>
                </c:pt>
                <c:pt idx="28">
                  <c:v>0.6170813105880418</c:v>
                </c:pt>
                <c:pt idx="29">
                  <c:v>0.39836595013431225</c:v>
                </c:pt>
                <c:pt idx="30">
                  <c:v>0.27510707362841436</c:v>
                </c:pt>
                <c:pt idx="31">
                  <c:v>0.3146751229449802</c:v>
                </c:pt>
                <c:pt idx="32">
                  <c:v>0.5050211284422249</c:v>
                </c:pt>
                <c:pt idx="33">
                  <c:v>0.7382864357892038</c:v>
                </c:pt>
                <c:pt idx="34">
                  <c:v>0.6702892503946638</c:v>
                </c:pt>
                <c:pt idx="35">
                  <c:v>0.43577135117704097</c:v>
                </c:pt>
                <c:pt idx="36">
                  <c:v>0.28234215236818594</c:v>
                </c:pt>
                <c:pt idx="37">
                  <c:v>0.2918277808556723</c:v>
                </c:pt>
                <c:pt idx="38">
                  <c:v>0.45872474807471053</c:v>
                </c:pt>
                <c:pt idx="39">
                  <c:v>0.7105931515611628</c:v>
                </c:pt>
                <c:pt idx="40">
                  <c:v>0.7210642503339659</c:v>
                </c:pt>
                <c:pt idx="41">
                  <c:v>0.47496218671339063</c:v>
                </c:pt>
                <c:pt idx="42">
                  <c:v>0.30014357125394736</c:v>
                </c:pt>
                <c:pt idx="43">
                  <c:v>0.28003208743735125</c:v>
                </c:pt>
                <c:pt idx="44">
                  <c:v>0.4192702377319852</c:v>
                </c:pt>
                <c:pt idx="45">
                  <c:v>0.6684841353238085</c:v>
                </c:pt>
                <c:pt idx="46">
                  <c:v>0.7484106328903108</c:v>
                </c:pt>
                <c:pt idx="47">
                  <c:v>0.5091613123093918</c:v>
                </c:pt>
                <c:pt idx="48">
                  <c:v>0.3230643655692756</c:v>
                </c:pt>
                <c:pt idx="49">
                  <c:v>0.2770403913357462</c:v>
                </c:pt>
                <c:pt idx="50">
                  <c:v>0.38968422915977735</c:v>
                </c:pt>
              </c:numCache>
            </c:numRef>
          </c:yVal>
          <c:smooth val="0"/>
        </c:ser>
        <c:axId val="60601846"/>
        <c:axId val="8545703"/>
      </c:scatterChart>
      <c:scatterChart>
        <c:scatterStyle val="lineMarker"/>
        <c:varyColors val="0"/>
        <c:ser>
          <c:idx val="1"/>
          <c:order val="1"/>
          <c:tx>
            <c:v>Dravec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'Dravec-kořist'!$A$6:$A$56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'Dravec-kořist'!$C$6:$C$56</c:f>
              <c:numCache>
                <c:ptCount val="51"/>
                <c:pt idx="0">
                  <c:v>0.001</c:v>
                </c:pt>
                <c:pt idx="1">
                  <c:v>0.0022</c:v>
                </c:pt>
                <c:pt idx="2">
                  <c:v>0.004835160000000001</c:v>
                </c:pt>
                <c:pt idx="3">
                  <c:v>0.010625651976535202</c:v>
                </c:pt>
                <c:pt idx="4">
                  <c:v>0.0232917533938845</c:v>
                </c:pt>
                <c:pt idx="5">
                  <c:v>0.050902125171090745</c:v>
                </c:pt>
                <c:pt idx="6">
                  <c:v>0.11020001316119087</c:v>
                </c:pt>
                <c:pt idx="7">
                  <c:v>0.23441673408783814</c:v>
                </c:pt>
                <c:pt idx="8">
                  <c:v>0.4783533023706446</c:v>
                </c:pt>
                <c:pt idx="9">
                  <c:v>0.8958240575483924</c:v>
                </c:pt>
                <c:pt idx="10">
                  <c:v>1.3992218465366082</c:v>
                </c:pt>
                <c:pt idx="11">
                  <c:v>1.5587735206115987</c:v>
                </c:pt>
                <c:pt idx="12">
                  <c:v>1.106834382156792</c:v>
                </c:pt>
                <c:pt idx="13">
                  <c:v>0.6785968036172803</c:v>
                </c:pt>
                <c:pt idx="14">
                  <c:v>0.5857659267194767</c:v>
                </c:pt>
                <c:pt idx="15">
                  <c:v>0.8077191717709377</c:v>
                </c:pt>
                <c:pt idx="16">
                  <c:v>1.33430080260009</c:v>
                </c:pt>
                <c:pt idx="17">
                  <c:v>1.5769417909536192</c:v>
                </c:pt>
                <c:pt idx="18">
                  <c:v>1.1882450138336778</c:v>
                </c:pt>
                <c:pt idx="19">
                  <c:v>0.7196849804742199</c:v>
                </c:pt>
                <c:pt idx="20">
                  <c:v>0.5813120561096173</c:v>
                </c:pt>
                <c:pt idx="21">
                  <c:v>0.7556364741610112</c:v>
                </c:pt>
                <c:pt idx="22">
                  <c:v>1.2551938727290195</c:v>
                </c:pt>
                <c:pt idx="23">
                  <c:v>1.5820249442830951</c:v>
                </c:pt>
                <c:pt idx="24">
                  <c:v>1.279548928422639</c:v>
                </c:pt>
                <c:pt idx="25">
                  <c:v>0.7719711847526195</c:v>
                </c:pt>
                <c:pt idx="26">
                  <c:v>0.5796434165410691</c:v>
                </c:pt>
                <c:pt idx="27">
                  <c:v>0.7012880453482734</c:v>
                </c:pt>
                <c:pt idx="28">
                  <c:v>1.1585644845822942</c:v>
                </c:pt>
                <c:pt idx="29">
                  <c:v>1.572842679202963</c:v>
                </c:pt>
                <c:pt idx="30">
                  <c:v>1.3784473302874685</c:v>
                </c:pt>
                <c:pt idx="31">
                  <c:v>0.8342853446098287</c:v>
                </c:pt>
                <c:pt idx="32">
                  <c:v>0.5775634554498447</c:v>
                </c:pt>
                <c:pt idx="33">
                  <c:v>0.6416998456401968</c:v>
                </c:pt>
                <c:pt idx="34">
                  <c:v>1.0422682421452032</c:v>
                </c:pt>
                <c:pt idx="35">
                  <c:v>1.5369666372228787</c:v>
                </c:pt>
                <c:pt idx="36">
                  <c:v>1.4734852620766232</c:v>
                </c:pt>
                <c:pt idx="37">
                  <c:v>0.9152594008305316</c:v>
                </c:pt>
                <c:pt idx="38">
                  <c:v>0.5876158636736658</c:v>
                </c:pt>
                <c:pt idx="39">
                  <c:v>0.5930186658624927</c:v>
                </c:pt>
                <c:pt idx="40">
                  <c:v>0.9270690059616148</c:v>
                </c:pt>
                <c:pt idx="41">
                  <c:v>1.470647899141447</c:v>
                </c:pt>
                <c:pt idx="42">
                  <c:v>1.5367047125356863</c:v>
                </c:pt>
                <c:pt idx="43">
                  <c:v>1.0147104888431093</c:v>
                </c:pt>
                <c:pt idx="44">
                  <c:v>0.6251332919376844</c:v>
                </c:pt>
                <c:pt idx="45">
                  <c:v>0.5766195246347612</c:v>
                </c:pt>
                <c:pt idx="46">
                  <c:v>0.8480142095398464</c:v>
                </c:pt>
                <c:pt idx="47">
                  <c:v>1.396258272775725</c:v>
                </c:pt>
                <c:pt idx="48">
                  <c:v>1.5640255278765323</c:v>
                </c:pt>
                <c:pt idx="49">
                  <c:v>1.1116180127746833</c:v>
                </c:pt>
                <c:pt idx="50">
                  <c:v>0.6775187964049182</c:v>
                </c:pt>
              </c:numCache>
            </c:numRef>
          </c:yVal>
          <c:smooth val="0"/>
        </c:ser>
        <c:axId val="9802464"/>
        <c:axId val="21113313"/>
      </c:scatterChart>
      <c:valAx>
        <c:axId val="60601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545703"/>
        <c:crosses val="autoZero"/>
        <c:crossBetween val="midCat"/>
        <c:dispUnits/>
      </c:valAx>
      <c:valAx>
        <c:axId val="85457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Kořist K(t)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601846"/>
        <c:crosses val="autoZero"/>
        <c:crossBetween val="midCat"/>
        <c:dispUnits/>
      </c:valAx>
      <c:valAx>
        <c:axId val="9802464"/>
        <c:scaling>
          <c:orientation val="minMax"/>
        </c:scaling>
        <c:axPos val="b"/>
        <c:delete val="1"/>
        <c:majorTickMark val="in"/>
        <c:minorTickMark val="none"/>
        <c:tickLblPos val="nextTo"/>
        <c:crossAx val="21113313"/>
        <c:crosses val="max"/>
        <c:crossBetween val="midCat"/>
        <c:dispUnits/>
      </c:valAx>
      <c:valAx>
        <c:axId val="21113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Dravec P(t)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02464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Simulovaný vývoj společenstva hostitel-parasitoid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Hostitel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'Hostitel-parasitoid'!$A$6:$A$56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'Hostitel-parasitoid'!$B$6:$B$56</c:f>
              <c:numCache>
                <c:ptCount val="51"/>
                <c:pt idx="0">
                  <c:v>1</c:v>
                </c:pt>
                <c:pt idx="1">
                  <c:v>1.0333543690948235</c:v>
                </c:pt>
                <c:pt idx="2">
                  <c:v>1.0537831491692604</c:v>
                </c:pt>
                <c:pt idx="3">
                  <c:v>1.0549409121196165</c:v>
                </c:pt>
                <c:pt idx="4">
                  <c:v>1.0308281334740408</c:v>
                </c:pt>
                <c:pt idx="5">
                  <c:v>0.9786239155932133</c:v>
                </c:pt>
                <c:pt idx="6">
                  <c:v>0.9023433136524168</c:v>
                </c:pt>
                <c:pt idx="7">
                  <c:v>0.8143705437823859</c:v>
                </c:pt>
                <c:pt idx="8">
                  <c:v>0.7315880527902726</c:v>
                </c:pt>
                <c:pt idx="9">
                  <c:v>0.6677505303340662</c:v>
                </c:pt>
                <c:pt idx="10">
                  <c:v>0.6286327235597374</c:v>
                </c:pt>
                <c:pt idx="11">
                  <c:v>0.6130978606835736</c:v>
                </c:pt>
                <c:pt idx="12">
                  <c:v>0.6169240712730634</c:v>
                </c:pt>
                <c:pt idx="13">
                  <c:v>0.6357045364900029</c:v>
                </c:pt>
                <c:pt idx="14">
                  <c:v>0.6659938921687812</c:v>
                </c:pt>
                <c:pt idx="15">
                  <c:v>0.7054043961168268</c:v>
                </c:pt>
                <c:pt idx="16">
                  <c:v>0.7523374568801985</c:v>
                </c:pt>
                <c:pt idx="17">
                  <c:v>0.8056654501437336</c:v>
                </c:pt>
                <c:pt idx="18">
                  <c:v>0.8644434257507256</c:v>
                </c:pt>
                <c:pt idx="19">
                  <c:v>0.9276331139241946</c:v>
                </c:pt>
                <c:pt idx="20">
                  <c:v>0.9937848548393028</c:v>
                </c:pt>
                <c:pt idx="21">
                  <c:v>1.060600459780743</c:v>
                </c:pt>
                <c:pt idx="22">
                  <c:v>1.1242792072957022</c:v>
                </c:pt>
                <c:pt idx="23">
                  <c:v>1.1785580963747166</c:v>
                </c:pt>
                <c:pt idx="24">
                  <c:v>1.213517872101804</c:v>
                </c:pt>
                <c:pt idx="25">
                  <c:v>1.2148657964280392</c:v>
                </c:pt>
                <c:pt idx="26">
                  <c:v>1.1659961299924895</c:v>
                </c:pt>
                <c:pt idx="27">
                  <c:v>1.0568568903268867</c:v>
                </c:pt>
                <c:pt idx="28">
                  <c:v>0.8995038564557161</c:v>
                </c:pt>
                <c:pt idx="29">
                  <c:v>0.7338068749557627</c:v>
                </c:pt>
                <c:pt idx="30">
                  <c:v>0.603682072248008</c:v>
                </c:pt>
                <c:pt idx="31">
                  <c:v>0.5269478724225377</c:v>
                </c:pt>
                <c:pt idx="32">
                  <c:v>0.49601869612469085</c:v>
                </c:pt>
                <c:pt idx="33">
                  <c:v>0.4961590637325406</c:v>
                </c:pt>
                <c:pt idx="34">
                  <c:v>0.5159451677833649</c:v>
                </c:pt>
                <c:pt idx="35">
                  <c:v>0.5486239164701076</c:v>
                </c:pt>
                <c:pt idx="36">
                  <c:v>0.5906526794373761</c:v>
                </c:pt>
                <c:pt idx="37">
                  <c:v>0.640311433382811</c:v>
                </c:pt>
                <c:pt idx="38">
                  <c:v>0.6968537995445874</c:v>
                </c:pt>
                <c:pt idx="39">
                  <c:v>0.760043628647366</c:v>
                </c:pt>
                <c:pt idx="40">
                  <c:v>0.8298995835244052</c:v>
                </c:pt>
                <c:pt idx="41">
                  <c:v>0.9065335702353378</c:v>
                </c:pt>
                <c:pt idx="42">
                  <c:v>0.9900104979563467</c:v>
                </c:pt>
                <c:pt idx="43">
                  <c:v>1.080166736202467</c:v>
                </c:pt>
                <c:pt idx="44">
                  <c:v>1.1763008859863135</c:v>
                </c:pt>
                <c:pt idx="45">
                  <c:v>1.2765766258596716</c:v>
                </c:pt>
                <c:pt idx="46">
                  <c:v>1.3768128690853696</c:v>
                </c:pt>
                <c:pt idx="47">
                  <c:v>1.4680291529544853</c:v>
                </c:pt>
                <c:pt idx="48">
                  <c:v>1.5317790366170434</c:v>
                </c:pt>
                <c:pt idx="49">
                  <c:v>1.5332069134987119</c:v>
                </c:pt>
                <c:pt idx="50">
                  <c:v>1.4193918869531437</c:v>
                </c:pt>
              </c:numCache>
            </c:numRef>
          </c:yVal>
          <c:smooth val="0"/>
        </c:ser>
        <c:axId val="55802090"/>
        <c:axId val="32456763"/>
      </c:scatterChart>
      <c:scatterChart>
        <c:scatterStyle val="lineMarker"/>
        <c:varyColors val="0"/>
        <c:ser>
          <c:idx val="1"/>
          <c:order val="1"/>
          <c:tx>
            <c:v>Parasitoid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'Hostitel-parasitoid'!$A$6:$A$56</c:f>
              <c:numCach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xVal>
          <c:yVal>
            <c:numRef>
              <c:f>'Hostitel-parasitoid'!$C$6:$C$56</c:f>
              <c:numCache>
                <c:ptCount val="51"/>
                <c:pt idx="0">
                  <c:v>0.05</c:v>
                </c:pt>
                <c:pt idx="1">
                  <c:v>0.06058693718652419</c:v>
                </c:pt>
                <c:pt idx="2">
                  <c:v>0.0753696880318596</c:v>
                </c:pt>
                <c:pt idx="3">
                  <c:v>0.0947459563332454</c:v>
                </c:pt>
                <c:pt idx="4">
                  <c:v>0.11782442714321578</c:v>
                </c:pt>
                <c:pt idx="5">
                  <c:v>0.1411700283893015</c:v>
                </c:pt>
                <c:pt idx="6">
                  <c:v>0.15831181227283436</c:v>
                </c:pt>
                <c:pt idx="7">
                  <c:v>0.16200645566842967</c:v>
                </c:pt>
                <c:pt idx="8">
                  <c:v>0.14929049579122905</c:v>
                </c:pt>
                <c:pt idx="9">
                  <c:v>0.12454211612293974</c:v>
                </c:pt>
                <c:pt idx="10">
                  <c:v>0.09626623618885038</c:v>
                </c:pt>
                <c:pt idx="11">
                  <c:v>0.071271032029216</c:v>
                </c:pt>
                <c:pt idx="12">
                  <c:v>0.05225779588987973</c:v>
                </c:pt>
                <c:pt idx="13">
                  <c:v>0.039010856282151715</c:v>
                </c:pt>
                <c:pt idx="14">
                  <c:v>0.030255543609292813</c:v>
                </c:pt>
                <c:pt idx="15">
                  <c:v>0.024717168426211387</c:v>
                </c:pt>
                <c:pt idx="16">
                  <c:v>0.021461253498464644</c:v>
                </c:pt>
                <c:pt idx="17">
                  <c:v>0.019914320385895207</c:v>
                </c:pt>
                <c:pt idx="18">
                  <c:v>0.019807790370346693</c:v>
                </c:pt>
                <c:pt idx="19">
                  <c:v>0.021140594910548784</c:v>
                </c:pt>
                <c:pt idx="20">
                  <c:v>0.024192336797555683</c:v>
                </c:pt>
                <c:pt idx="21">
                  <c:v>0.029602618674991216</c:v>
                </c:pt>
                <c:pt idx="22">
                  <c:v>0.038528453148286713</c:v>
                </c:pt>
                <c:pt idx="23">
                  <c:v>0.052862756045959886</c:v>
                </c:pt>
                <c:pt idx="24">
                  <c:v>0.07536003082762205</c:v>
                </c:pt>
                <c:pt idx="25">
                  <c:v>0.1090944208035867</c:v>
                </c:pt>
                <c:pt idx="26">
                  <c:v>0.1548693146166852</c:v>
                </c:pt>
                <c:pt idx="27">
                  <c:v>0.20521713878622902</c:v>
                </c:pt>
                <c:pt idx="28">
                  <c:v>0.23912611173078116</c:v>
                </c:pt>
                <c:pt idx="29">
                  <c:v>0.2324066974050228</c:v>
                </c:pt>
                <c:pt idx="30">
                  <c:v>0.18500499109393728</c:v>
                </c:pt>
                <c:pt idx="31">
                  <c:v>0.12463855186388281</c:v>
                </c:pt>
                <c:pt idx="32">
                  <c:v>0.07602178503645515</c:v>
                </c:pt>
                <c:pt idx="33">
                  <c:v>0.04496500182238125</c:v>
                </c:pt>
                <c:pt idx="34">
                  <c:v>0.027118002111299836</c:v>
                </c:pt>
                <c:pt idx="35">
                  <c:v>0.017196152810539767</c:v>
                </c:pt>
                <c:pt idx="36">
                  <c:v>0.011666935163401995</c:v>
                </c:pt>
                <c:pt idx="37">
                  <c:v>0.0085513763620934</c:v>
                </c:pt>
                <c:pt idx="38">
                  <c:v>0.006807979251368039</c:v>
                </c:pt>
                <c:pt idx="39">
                  <c:v>0.005905046228800144</c:v>
                </c:pt>
                <c:pt idx="40">
                  <c:v>0.005589461806997708</c:v>
                </c:pt>
                <c:pt idx="41">
                  <c:v>0.005778156037734611</c:v>
                </c:pt>
                <c:pt idx="42">
                  <c:v>0.006524026638659035</c:v>
                </c:pt>
                <c:pt idx="43">
                  <c:v>0.008040737772286052</c:v>
                </c:pt>
                <c:pt idx="44">
                  <c:v>0.010802294396727507</c:v>
                </c:pt>
                <c:pt idx="45">
                  <c:v>0.015776680659339484</c:v>
                </c:pt>
                <c:pt idx="46">
                  <c:v>0.02492856305479025</c:v>
                </c:pt>
                <c:pt idx="47">
                  <c:v>0.04224091185401946</c:v>
                </c:pt>
                <c:pt idx="48">
                  <c:v>0.07550275602990053</c:v>
                </c:pt>
                <c:pt idx="49">
                  <c:v>0.1379545698000328</c:v>
                </c:pt>
                <c:pt idx="50">
                  <c:v>0.24285065263221767</c:v>
                </c:pt>
              </c:numCache>
            </c:numRef>
          </c:yVal>
          <c:smooth val="0"/>
        </c:ser>
        <c:axId val="23675412"/>
        <c:axId val="11752117"/>
      </c:scatterChart>
      <c:valAx>
        <c:axId val="55802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56763"/>
        <c:crosses val="autoZero"/>
        <c:crossBetween val="midCat"/>
        <c:dispUnits/>
      </c:valAx>
      <c:valAx>
        <c:axId val="324567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Hostitel H(t)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802090"/>
        <c:crosses val="autoZero"/>
        <c:crossBetween val="midCat"/>
        <c:dispUnits/>
      </c:valAx>
      <c:valAx>
        <c:axId val="23675412"/>
        <c:scaling>
          <c:orientation val="minMax"/>
        </c:scaling>
        <c:axPos val="b"/>
        <c:delete val="1"/>
        <c:majorTickMark val="in"/>
        <c:minorTickMark val="none"/>
        <c:tickLblPos val="nextTo"/>
        <c:crossAx val="11752117"/>
        <c:crosses val="max"/>
        <c:crossBetween val="midCat"/>
        <c:dispUnits/>
      </c:valAx>
      <c:valAx>
        <c:axId val="11752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Parasitoid P(t)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3675412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791200"/>
    <xdr:graphicFrame>
      <xdr:nvGraphicFramePr>
        <xdr:cNvPr id="1" name="Chart 1"/>
        <xdr:cNvGraphicFramePr/>
      </xdr:nvGraphicFramePr>
      <xdr:xfrm>
        <a:off x="0" y="0"/>
        <a:ext cx="94964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96425" cy="5791200"/>
    <xdr:graphicFrame>
      <xdr:nvGraphicFramePr>
        <xdr:cNvPr id="1" name="Shape 1025"/>
        <xdr:cNvGraphicFramePr/>
      </xdr:nvGraphicFramePr>
      <xdr:xfrm>
        <a:off x="0" y="0"/>
        <a:ext cx="9496425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4" sqref="A4"/>
    </sheetView>
  </sheetViews>
  <sheetFormatPr defaultColWidth="9.140625" defaultRowHeight="12.75"/>
  <cols>
    <col min="5" max="5" width="10.8515625" style="0" customWidth="1"/>
    <col min="7" max="7" width="9.140625" style="0" customWidth="1"/>
    <col min="8" max="8" width="49.140625" style="0" customWidth="1"/>
    <col min="9" max="9" width="1.1484375" style="0" customWidth="1"/>
    <col min="10" max="10" width="9.140625" style="0" customWidth="1"/>
  </cols>
  <sheetData>
    <row r="1" ht="23.25" customHeight="1">
      <c r="A1" s="1" t="s">
        <v>3</v>
      </c>
    </row>
    <row r="2" ht="19.5" customHeight="1">
      <c r="B2" s="1" t="s">
        <v>4</v>
      </c>
    </row>
    <row r="3" ht="19.5" customHeight="1">
      <c r="B3" s="1" t="s">
        <v>5</v>
      </c>
    </row>
    <row r="5" spans="1:3" ht="12.75">
      <c r="A5" s="2" t="s">
        <v>0</v>
      </c>
      <c r="B5" s="2" t="s">
        <v>11</v>
      </c>
      <c r="C5" s="2" t="s">
        <v>12</v>
      </c>
    </row>
    <row r="6" spans="1:7" ht="12.75" customHeight="1">
      <c r="A6">
        <v>0</v>
      </c>
      <c r="B6" s="7">
        <v>1</v>
      </c>
      <c r="C6" s="7">
        <v>0.001</v>
      </c>
      <c r="E6" s="3" t="s">
        <v>1</v>
      </c>
      <c r="F6" s="4" t="s">
        <v>6</v>
      </c>
      <c r="G6" s="8">
        <v>3.1</v>
      </c>
    </row>
    <row r="7" spans="1:7" ht="12.75" customHeight="1">
      <c r="A7">
        <f>A6+1</f>
        <v>1</v>
      </c>
      <c r="B7">
        <f>MAX(0,B6*($G$6-($G$6-1)/$G$7*B6-$G$9/$G$7*C6))</f>
        <v>0.999</v>
      </c>
      <c r="C7">
        <f>C6*$G$8/$G$7*B6</f>
        <v>0.0022</v>
      </c>
      <c r="F7" s="10" t="s">
        <v>7</v>
      </c>
      <c r="G7" s="8">
        <v>1</v>
      </c>
    </row>
    <row r="8" spans="1:7" ht="12.75" customHeight="1">
      <c r="A8">
        <f aca="true" t="shared" si="0" ref="A8:A56">A7+1</f>
        <v>2</v>
      </c>
      <c r="B8">
        <f aca="true" t="shared" si="1" ref="B8:B56">MAX(0,B7*($G$6-($G$6-1)/$G$7*B7-$G$9/$G$7*C7))</f>
        <v>0.9989001</v>
      </c>
      <c r="C8">
        <f aca="true" t="shared" si="2" ref="C8:C56">C7*$G$8/$G$7*B7</f>
        <v>0.004835160000000001</v>
      </c>
      <c r="F8" s="4" t="s">
        <v>8</v>
      </c>
      <c r="G8" s="8">
        <v>2.2</v>
      </c>
    </row>
    <row r="9" spans="1:7" ht="12.75" customHeight="1">
      <c r="A9">
        <f t="shared" si="0"/>
        <v>3</v>
      </c>
      <c r="B9">
        <f t="shared" si="1"/>
        <v>0.996377507654463</v>
      </c>
      <c r="C9">
        <f t="shared" si="2"/>
        <v>0.010625651976535202</v>
      </c>
      <c r="F9" s="5" t="s">
        <v>9</v>
      </c>
      <c r="G9" s="8">
        <v>1</v>
      </c>
    </row>
    <row r="10" spans="1:9" ht="12.75" customHeight="1">
      <c r="A10">
        <f t="shared" si="0"/>
        <v>4</v>
      </c>
      <c r="B10">
        <f t="shared" si="1"/>
        <v>0.9933700237998407</v>
      </c>
      <c r="C10">
        <f t="shared" si="2"/>
        <v>0.0232917533938845</v>
      </c>
      <c r="I10" s="6"/>
    </row>
    <row r="11" spans="1:9" ht="12.75" customHeight="1">
      <c r="A11">
        <f t="shared" si="0"/>
        <v>5</v>
      </c>
      <c r="B11">
        <f t="shared" si="1"/>
        <v>0.9840633353696813</v>
      </c>
      <c r="C11">
        <f t="shared" si="2"/>
        <v>0.050902125171090745</v>
      </c>
      <c r="I11" s="6"/>
    </row>
    <row r="12" spans="1:9" ht="12.75" customHeight="1">
      <c r="A12">
        <f t="shared" si="0"/>
        <v>6</v>
      </c>
      <c r="B12">
        <f t="shared" si="1"/>
        <v>0.9669060637330498</v>
      </c>
      <c r="C12">
        <f t="shared" si="2"/>
        <v>0.11020001316119087</v>
      </c>
      <c r="E12" s="3" t="s">
        <v>2</v>
      </c>
      <c r="F12">
        <v>0</v>
      </c>
      <c r="G12" s="9">
        <v>0</v>
      </c>
      <c r="H12" t="s">
        <v>10</v>
      </c>
      <c r="I12" s="6"/>
    </row>
    <row r="13" spans="1:9" ht="12.75" customHeight="1">
      <c r="A13">
        <f t="shared" si="0"/>
        <v>7</v>
      </c>
      <c r="B13">
        <f t="shared" si="1"/>
        <v>0.9275503308475819</v>
      </c>
      <c r="C13">
        <f t="shared" si="2"/>
        <v>0.23441673408783814</v>
      </c>
      <c r="F13">
        <f>G7</f>
        <v>1</v>
      </c>
      <c r="G13">
        <v>0</v>
      </c>
      <c r="H13" t="str">
        <f>IF(G6&gt;3,"repulsivní","nestabilní")</f>
        <v>repulsivní</v>
      </c>
      <c r="I13" s="6"/>
    </row>
    <row r="14" spans="1:9" ht="12.75" customHeight="1">
      <c r="A14">
        <f t="shared" si="0"/>
        <v>8</v>
      </c>
      <c r="B14">
        <f t="shared" si="1"/>
        <v>0.8512385122316569</v>
      </c>
      <c r="C14">
        <f t="shared" si="2"/>
        <v>0.4783533023706446</v>
      </c>
      <c r="F14">
        <f>G7/G8</f>
        <v>0.45454545454545453</v>
      </c>
      <c r="G14">
        <f>G7/G9*(G6-(G6-1)/G8-1)</f>
        <v>1.1454545454545455</v>
      </c>
      <c r="H14" t="str">
        <f>IF(OR(G8&gt;2,G8&lt;3*(G6-1)/(G6+3)),"repulsivní",IF(AND(G8&lt;2,G8&gt;3*(G6-1)/(G6+3)),"asymptoticky stabilní","kritický případ mezi asymptotickou stabilitou a repulsivitou"))</f>
        <v>repulsivní</v>
      </c>
      <c r="I14" s="6"/>
    </row>
    <row r="15" spans="1:9" ht="12.75" customHeight="1">
      <c r="A15">
        <f t="shared" si="0"/>
        <v>9</v>
      </c>
      <c r="B15">
        <f t="shared" si="1"/>
        <v>0.7099719246036831</v>
      </c>
      <c r="C15">
        <f t="shared" si="2"/>
        <v>0.8958240575483924</v>
      </c>
      <c r="H15" t="str">
        <f>IF(AND(G6&lt;=4,G8&lt;=(SQRT(G6)+1)/2,G8&gt;=2*(1-1/G6)),"blízká řešení neoscilují","blízká řešení oscilují")</f>
        <v>blízká řešení oscilují</v>
      </c>
      <c r="I15" s="6"/>
    </row>
    <row r="16" spans="1:9" ht="12.75" customHeight="1">
      <c r="A16">
        <f t="shared" si="0"/>
        <v>10</v>
      </c>
      <c r="B16">
        <f t="shared" si="1"/>
        <v>0.5063767552040433</v>
      </c>
      <c r="C16">
        <f t="shared" si="2"/>
        <v>1.3992218465366082</v>
      </c>
      <c r="I16" s="6"/>
    </row>
    <row r="17" spans="1:3" ht="12.75" customHeight="1">
      <c r="A17">
        <f t="shared" si="0"/>
        <v>11</v>
      </c>
      <c r="B17">
        <f t="shared" si="1"/>
        <v>0.32275794442966804</v>
      </c>
      <c r="C17">
        <f t="shared" si="2"/>
        <v>1.5587735206115987</v>
      </c>
    </row>
    <row r="18" spans="1:3" ht="12.75" customHeight="1">
      <c r="A18">
        <f t="shared" si="0"/>
        <v>12</v>
      </c>
      <c r="B18">
        <f t="shared" si="1"/>
        <v>0.27868043993379876</v>
      </c>
      <c r="C18">
        <f t="shared" si="2"/>
        <v>1.106834382156792</v>
      </c>
    </row>
    <row r="19" spans="1:3" ht="12.75" customHeight="1">
      <c r="A19">
        <f t="shared" si="0"/>
        <v>13</v>
      </c>
      <c r="B19">
        <f t="shared" si="1"/>
        <v>0.3923644172779062</v>
      </c>
      <c r="C19">
        <f t="shared" si="2"/>
        <v>0.6785968036172803</v>
      </c>
    </row>
    <row r="20" spans="1:3" ht="12.75" customHeight="1">
      <c r="A20">
        <f t="shared" si="0"/>
        <v>14</v>
      </c>
      <c r="B20">
        <f t="shared" si="1"/>
        <v>0.6267777986573205</v>
      </c>
      <c r="C20">
        <f t="shared" si="2"/>
        <v>0.5857659267194767</v>
      </c>
    </row>
    <row r="21" spans="1:3" ht="12.75" customHeight="1">
      <c r="A21">
        <f t="shared" si="0"/>
        <v>15</v>
      </c>
      <c r="B21">
        <f t="shared" si="1"/>
        <v>0.7508802390915899</v>
      </c>
      <c r="C21">
        <f t="shared" si="2"/>
        <v>0.8077191717709377</v>
      </c>
    </row>
    <row r="22" spans="1:3" ht="12.75" customHeight="1">
      <c r="A22">
        <f t="shared" si="0"/>
        <v>16</v>
      </c>
      <c r="B22">
        <f t="shared" si="1"/>
        <v>0.5372039961033953</v>
      </c>
      <c r="C22">
        <f t="shared" si="2"/>
        <v>1.33430080260009</v>
      </c>
    </row>
    <row r="23" spans="1:3" ht="12.75" customHeight="1">
      <c r="A23">
        <f t="shared" si="0"/>
        <v>17</v>
      </c>
      <c r="B23">
        <f t="shared" si="1"/>
        <v>0.34250558455793034</v>
      </c>
      <c r="C23">
        <f t="shared" si="2"/>
        <v>1.5769417909536192</v>
      </c>
    </row>
    <row r="24" spans="1:3" ht="12.75" customHeight="1">
      <c r="A24">
        <f t="shared" si="0"/>
        <v>18</v>
      </c>
      <c r="B24">
        <f t="shared" si="1"/>
        <v>0.27530478375310913</v>
      </c>
      <c r="C24">
        <f t="shared" si="2"/>
        <v>1.1882450138336778</v>
      </c>
    </row>
    <row r="25" spans="1:3" ht="12.75">
      <c r="A25">
        <f t="shared" si="0"/>
        <v>19</v>
      </c>
      <c r="B25">
        <f t="shared" si="1"/>
        <v>0.36715057274502055</v>
      </c>
      <c r="C25">
        <f t="shared" si="2"/>
        <v>0.7196849804742199</v>
      </c>
    </row>
    <row r="26" spans="1:3" ht="12.75">
      <c r="A26">
        <f t="shared" si="0"/>
        <v>20</v>
      </c>
      <c r="B26">
        <f t="shared" si="1"/>
        <v>0.5908549822917719</v>
      </c>
      <c r="C26">
        <f t="shared" si="2"/>
        <v>0.5813120561096173</v>
      </c>
    </row>
    <row r="27" spans="1:3" ht="12.75">
      <c r="A27">
        <f t="shared" si="0"/>
        <v>21</v>
      </c>
      <c r="B27">
        <f t="shared" si="1"/>
        <v>0.7550491392779303</v>
      </c>
      <c r="C27">
        <f t="shared" si="2"/>
        <v>0.7556364741610112</v>
      </c>
    </row>
    <row r="28" spans="1:3" ht="12.75">
      <c r="A28">
        <f t="shared" si="0"/>
        <v>22</v>
      </c>
      <c r="B28">
        <f t="shared" si="1"/>
        <v>0.5729013366181814</v>
      </c>
      <c r="C28">
        <f t="shared" si="2"/>
        <v>1.2551938727290195</v>
      </c>
    </row>
    <row r="29" spans="1:3" ht="12.75">
      <c r="A29">
        <f t="shared" si="0"/>
        <v>23</v>
      </c>
      <c r="B29">
        <f t="shared" si="1"/>
        <v>0.3676384189672682</v>
      </c>
      <c r="C29">
        <f t="shared" si="2"/>
        <v>1.5820249442830951</v>
      </c>
    </row>
    <row r="30" spans="1:3" ht="12.75">
      <c r="A30">
        <f t="shared" si="0"/>
        <v>24</v>
      </c>
      <c r="B30">
        <f t="shared" si="1"/>
        <v>0.2742341346039332</v>
      </c>
      <c r="C30">
        <f t="shared" si="2"/>
        <v>1.279548928422639</v>
      </c>
    </row>
    <row r="31" spans="1:3" ht="12.75">
      <c r="A31">
        <f t="shared" si="0"/>
        <v>25</v>
      </c>
      <c r="B31">
        <f t="shared" si="1"/>
        <v>0.3413006669806874</v>
      </c>
      <c r="C31">
        <f t="shared" si="2"/>
        <v>0.7719711847526195</v>
      </c>
    </row>
    <row r="32" spans="1:3" ht="12.75">
      <c r="A32">
        <f t="shared" si="0"/>
        <v>26</v>
      </c>
      <c r="B32">
        <f t="shared" si="1"/>
        <v>0.54993688230312</v>
      </c>
      <c r="C32">
        <f t="shared" si="2"/>
        <v>0.5796434165410691</v>
      </c>
    </row>
    <row r="33" spans="1:3" ht="12.75">
      <c r="A33">
        <f t="shared" si="0"/>
        <v>27</v>
      </c>
      <c r="B33">
        <f t="shared" si="1"/>
        <v>0.7509328353132688</v>
      </c>
      <c r="C33">
        <f t="shared" si="2"/>
        <v>0.7012880453482734</v>
      </c>
    </row>
    <row r="34" spans="1:3" ht="12.75">
      <c r="A34">
        <f t="shared" si="0"/>
        <v>28</v>
      </c>
      <c r="B34">
        <f t="shared" si="1"/>
        <v>0.6170813105880418</v>
      </c>
      <c r="C34">
        <f t="shared" si="2"/>
        <v>1.1585644845822942</v>
      </c>
    </row>
    <row r="35" spans="1:3" ht="12.75">
      <c r="A35">
        <f t="shared" si="0"/>
        <v>29</v>
      </c>
      <c r="B35">
        <f t="shared" si="1"/>
        <v>0.39836595013431225</v>
      </c>
      <c r="C35">
        <f t="shared" si="2"/>
        <v>1.572842679202963</v>
      </c>
    </row>
    <row r="36" spans="1:3" ht="12.75">
      <c r="A36">
        <f t="shared" si="0"/>
        <v>30</v>
      </c>
      <c r="B36">
        <f t="shared" si="1"/>
        <v>0.27510707362841436</v>
      </c>
      <c r="C36">
        <f t="shared" si="2"/>
        <v>1.3784473302874685</v>
      </c>
    </row>
    <row r="37" spans="1:3" ht="12.75">
      <c r="A37">
        <f t="shared" si="0"/>
        <v>31</v>
      </c>
      <c r="B37">
        <f t="shared" si="1"/>
        <v>0.3146751229449802</v>
      </c>
      <c r="C37">
        <f t="shared" si="2"/>
        <v>0.8342853446098287</v>
      </c>
    </row>
    <row r="38" spans="1:3" ht="12.75">
      <c r="A38">
        <f t="shared" si="0"/>
        <v>32</v>
      </c>
      <c r="B38">
        <f t="shared" si="1"/>
        <v>0.5050211284422249</v>
      </c>
      <c r="C38">
        <f t="shared" si="2"/>
        <v>0.5775634554498447</v>
      </c>
    </row>
    <row r="39" spans="1:3" ht="12.75">
      <c r="A39">
        <f t="shared" si="0"/>
        <v>33</v>
      </c>
      <c r="B39">
        <f t="shared" si="1"/>
        <v>0.7382864357892038</v>
      </c>
      <c r="C39">
        <f t="shared" si="2"/>
        <v>0.6416998456401968</v>
      </c>
    </row>
    <row r="40" spans="1:3" ht="12.75">
      <c r="A40">
        <f t="shared" si="0"/>
        <v>34</v>
      </c>
      <c r="B40">
        <f t="shared" si="1"/>
        <v>0.6702892503946638</v>
      </c>
      <c r="C40">
        <f t="shared" si="2"/>
        <v>1.0422682421452032</v>
      </c>
    </row>
    <row r="41" spans="1:3" ht="12.75">
      <c r="A41">
        <f t="shared" si="0"/>
        <v>35</v>
      </c>
      <c r="B41">
        <f t="shared" si="1"/>
        <v>0.43577135117704097</v>
      </c>
      <c r="C41">
        <f t="shared" si="2"/>
        <v>1.5369666372228787</v>
      </c>
    </row>
    <row r="42" spans="1:3" ht="12.75">
      <c r="A42">
        <f t="shared" si="0"/>
        <v>36</v>
      </c>
      <c r="B42">
        <f t="shared" si="1"/>
        <v>0.28234215236818594</v>
      </c>
      <c r="C42">
        <f t="shared" si="2"/>
        <v>1.4734852620766232</v>
      </c>
    </row>
    <row r="43" spans="1:3" ht="12.75">
      <c r="A43">
        <f t="shared" si="0"/>
        <v>37</v>
      </c>
      <c r="B43">
        <f t="shared" si="1"/>
        <v>0.2918277808556723</v>
      </c>
      <c r="C43">
        <f t="shared" si="2"/>
        <v>0.9152594008305316</v>
      </c>
    </row>
    <row r="44" spans="1:3" ht="12.75">
      <c r="A44">
        <f t="shared" si="0"/>
        <v>38</v>
      </c>
      <c r="B44">
        <f t="shared" si="1"/>
        <v>0.45872474807471053</v>
      </c>
      <c r="C44">
        <f t="shared" si="2"/>
        <v>0.5876158636736658</v>
      </c>
    </row>
    <row r="45" spans="1:3" ht="12.75">
      <c r="A45">
        <f t="shared" si="0"/>
        <v>39</v>
      </c>
      <c r="B45">
        <f t="shared" si="1"/>
        <v>0.7105931515611628</v>
      </c>
      <c r="C45">
        <f t="shared" si="2"/>
        <v>0.5930186658624927</v>
      </c>
    </row>
    <row r="46" spans="1:3" ht="12.75">
      <c r="A46">
        <f t="shared" si="0"/>
        <v>40</v>
      </c>
      <c r="B46">
        <f t="shared" si="1"/>
        <v>0.7210642503339659</v>
      </c>
      <c r="C46">
        <f t="shared" si="2"/>
        <v>0.9270690059616148</v>
      </c>
    </row>
    <row r="47" spans="1:3" ht="12.75">
      <c r="A47">
        <f t="shared" si="0"/>
        <v>41</v>
      </c>
      <c r="B47">
        <f t="shared" si="1"/>
        <v>0.47496218671339063</v>
      </c>
      <c r="C47">
        <f t="shared" si="2"/>
        <v>1.470647899141447</v>
      </c>
    </row>
    <row r="48" spans="1:3" ht="12.75">
      <c r="A48">
        <f t="shared" si="0"/>
        <v>42</v>
      </c>
      <c r="B48">
        <f t="shared" si="1"/>
        <v>0.30014357125394736</v>
      </c>
      <c r="C48">
        <f t="shared" si="2"/>
        <v>1.5367047125356863</v>
      </c>
    </row>
    <row r="49" spans="1:3" ht="12.75">
      <c r="A49">
        <f t="shared" si="0"/>
        <v>43</v>
      </c>
      <c r="B49">
        <f t="shared" si="1"/>
        <v>0.28003208743735125</v>
      </c>
      <c r="C49">
        <f t="shared" si="2"/>
        <v>1.0147104888431093</v>
      </c>
    </row>
    <row r="50" spans="1:3" ht="12.75">
      <c r="A50">
        <f t="shared" si="0"/>
        <v>44</v>
      </c>
      <c r="B50">
        <f t="shared" si="1"/>
        <v>0.4192702377319852</v>
      </c>
      <c r="C50">
        <f t="shared" si="2"/>
        <v>0.6251332919376844</v>
      </c>
    </row>
    <row r="51" spans="1:3" ht="12.75">
      <c r="A51">
        <f t="shared" si="0"/>
        <v>45</v>
      </c>
      <c r="B51">
        <f t="shared" si="1"/>
        <v>0.6684841353238085</v>
      </c>
      <c r="C51">
        <f t="shared" si="2"/>
        <v>0.5766195246347612</v>
      </c>
    </row>
    <row r="52" spans="1:3" ht="12.75">
      <c r="A52">
        <f t="shared" si="0"/>
        <v>46</v>
      </c>
      <c r="B52">
        <f t="shared" si="1"/>
        <v>0.7484106328903108</v>
      </c>
      <c r="C52">
        <f t="shared" si="2"/>
        <v>0.8480142095398464</v>
      </c>
    </row>
    <row r="53" spans="1:3" ht="12.75">
      <c r="A53">
        <f t="shared" si="0"/>
        <v>47</v>
      </c>
      <c r="B53">
        <f t="shared" si="1"/>
        <v>0.5091613123093918</v>
      </c>
      <c r="C53">
        <f t="shared" si="2"/>
        <v>1.396258272775725</v>
      </c>
    </row>
    <row r="54" spans="1:3" ht="12.75">
      <c r="A54">
        <f t="shared" si="0"/>
        <v>48</v>
      </c>
      <c r="B54">
        <f t="shared" si="1"/>
        <v>0.3230643655692756</v>
      </c>
      <c r="C54">
        <f t="shared" si="2"/>
        <v>1.5640255278765323</v>
      </c>
    </row>
    <row r="55" spans="1:3" ht="12.75">
      <c r="A55">
        <f t="shared" si="0"/>
        <v>49</v>
      </c>
      <c r="B55">
        <f t="shared" si="1"/>
        <v>0.2770403913357462</v>
      </c>
      <c r="C55">
        <f t="shared" si="2"/>
        <v>1.1116180127746833</v>
      </c>
    </row>
    <row r="56" spans="1:3" ht="12.75">
      <c r="A56">
        <f t="shared" si="0"/>
        <v>50</v>
      </c>
      <c r="B56">
        <f t="shared" si="1"/>
        <v>0.38968422915977735</v>
      </c>
      <c r="C56">
        <f t="shared" si="2"/>
        <v>0.6775187964049182</v>
      </c>
    </row>
  </sheetData>
  <sheetProtection/>
  <dataValidations count="3">
    <dataValidation type="decimal" operator="greaterThan" allowBlank="1" showInputMessage="1" showErrorMessage="1" errorTitle="Chyba" error="Parametr musí být kladný" sqref="G9">
      <formula1>0</formula1>
    </dataValidation>
    <dataValidation type="decimal" operator="greaterThan" allowBlank="1" showInputMessage="1" showErrorMessage="1" errorTitle="Chyba" error="Parametr musí být větší než 1" sqref="G6 G8">
      <formula1>1</formula1>
    </dataValidation>
    <dataValidation type="decimal" operator="greaterThan" allowBlank="1" showInputMessage="1" showErrorMessage="1" errorTitle="Chyba" error="Parametr musí být kladný" sqref="G7">
      <formula1>0</formula1>
    </dataValidation>
  </dataValidation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A4" sqref="A4"/>
    </sheetView>
  </sheetViews>
  <sheetFormatPr defaultColWidth="9.140625" defaultRowHeight="12.75"/>
  <cols>
    <col min="5" max="5" width="10.8515625" style="0" customWidth="1"/>
    <col min="8" max="8" width="17.57421875" style="0" customWidth="1"/>
  </cols>
  <sheetData>
    <row r="1" ht="23.25" customHeight="1">
      <c r="A1" s="1" t="s">
        <v>3</v>
      </c>
    </row>
    <row r="2" ht="19.5" customHeight="1">
      <c r="B2" s="1" t="s">
        <v>15</v>
      </c>
    </row>
    <row r="3" ht="19.5" customHeight="1">
      <c r="B3" s="1" t="s">
        <v>16</v>
      </c>
    </row>
    <row r="5" spans="1:3" ht="12.75">
      <c r="A5" s="2" t="s">
        <v>0</v>
      </c>
      <c r="B5" s="2" t="s">
        <v>17</v>
      </c>
      <c r="C5" s="2" t="s">
        <v>12</v>
      </c>
    </row>
    <row r="6" spans="1:7" ht="12.75">
      <c r="A6">
        <v>0</v>
      </c>
      <c r="B6" s="7">
        <v>1</v>
      </c>
      <c r="C6" s="7">
        <v>0.05</v>
      </c>
      <c r="E6" s="3" t="s">
        <v>1</v>
      </c>
      <c r="F6" s="4" t="s">
        <v>8</v>
      </c>
      <c r="G6" s="8">
        <v>1.1</v>
      </c>
    </row>
    <row r="7" spans="1:7" ht="12.75">
      <c r="A7">
        <f>A6+1</f>
        <v>1</v>
      </c>
      <c r="B7">
        <f>$G$6*B6*EXP(-$G$7*C6)</f>
        <v>1.0333543690948235</v>
      </c>
      <c r="C7">
        <f>$G$8*B6*(1-EXP(-$G$7*C6))</f>
        <v>0.06058693718652419</v>
      </c>
      <c r="F7" s="10" t="s">
        <v>13</v>
      </c>
      <c r="G7" s="8">
        <v>1.25</v>
      </c>
    </row>
    <row r="8" spans="1:7" ht="12.75">
      <c r="A8">
        <f aca="true" t="shared" si="0" ref="A8:A56">A7+1</f>
        <v>2</v>
      </c>
      <c r="B8">
        <f aca="true" t="shared" si="1" ref="B8:B56">$G$6*B7*EXP(-$G$7*C7)</f>
        <v>1.0537831491692604</v>
      </c>
      <c r="C8">
        <f aca="true" t="shared" si="2" ref="C8:C56">$G$8*B7*(1-EXP(-$G$7*C7))</f>
        <v>0.0753696880318596</v>
      </c>
      <c r="F8" s="5" t="s">
        <v>14</v>
      </c>
      <c r="G8" s="8">
        <v>1</v>
      </c>
    </row>
    <row r="9" spans="1:3" ht="12.75">
      <c r="A9">
        <f t="shared" si="0"/>
        <v>3</v>
      </c>
      <c r="B9">
        <f t="shared" si="1"/>
        <v>1.0549409121196165</v>
      </c>
      <c r="C9">
        <f t="shared" si="2"/>
        <v>0.0947459563332454</v>
      </c>
    </row>
    <row r="10" spans="1:9" ht="12.75">
      <c r="A10">
        <f t="shared" si="0"/>
        <v>4</v>
      </c>
      <c r="B10">
        <f t="shared" si="1"/>
        <v>1.0308281334740408</v>
      </c>
      <c r="C10">
        <f t="shared" si="2"/>
        <v>0.11782442714321578</v>
      </c>
      <c r="I10" s="6"/>
    </row>
    <row r="11" spans="1:9" ht="12.75">
      <c r="A11">
        <f t="shared" si="0"/>
        <v>5</v>
      </c>
      <c r="B11">
        <f t="shared" si="1"/>
        <v>0.9786239155932133</v>
      </c>
      <c r="C11">
        <f t="shared" si="2"/>
        <v>0.1411700283893015</v>
      </c>
      <c r="E11" s="3" t="s">
        <v>2</v>
      </c>
      <c r="F11">
        <v>0</v>
      </c>
      <c r="G11" s="9">
        <v>0</v>
      </c>
      <c r="H11" t="s">
        <v>10</v>
      </c>
      <c r="I11" s="6"/>
    </row>
    <row r="12" spans="1:9" ht="12.75">
      <c r="A12">
        <f t="shared" si="0"/>
        <v>6</v>
      </c>
      <c r="B12">
        <f t="shared" si="1"/>
        <v>0.9023433136524168</v>
      </c>
      <c r="C12">
        <f t="shared" si="2"/>
        <v>0.15831181227283436</v>
      </c>
      <c r="F12">
        <f>G6*G12/(G8*(G6-1))</f>
        <v>0.8387295822780588</v>
      </c>
      <c r="G12">
        <f>LN(G6)/G7</f>
        <v>0.07624814384345995</v>
      </c>
      <c r="H12" t="str">
        <f>IF(G6&gt;3,"repulsivní","nestabilní")</f>
        <v>nestabilní</v>
      </c>
      <c r="I12" s="6"/>
    </row>
    <row r="13" spans="1:9" ht="12.75">
      <c r="A13">
        <f t="shared" si="0"/>
        <v>7</v>
      </c>
      <c r="B13">
        <f t="shared" si="1"/>
        <v>0.8143705437823859</v>
      </c>
      <c r="C13">
        <f t="shared" si="2"/>
        <v>0.16200645566842967</v>
      </c>
      <c r="F13" s="6"/>
      <c r="G13" s="6"/>
      <c r="H13" s="6"/>
      <c r="I13" s="6"/>
    </row>
    <row r="14" spans="1:9" ht="12.75">
      <c r="A14">
        <f t="shared" si="0"/>
        <v>8</v>
      </c>
      <c r="B14">
        <f t="shared" si="1"/>
        <v>0.7315880527902726</v>
      </c>
      <c r="C14">
        <f t="shared" si="2"/>
        <v>0.14929049579122905</v>
      </c>
      <c r="F14" s="6"/>
      <c r="G14" s="6"/>
      <c r="H14" s="6"/>
      <c r="I14" s="6"/>
    </row>
    <row r="15" spans="1:9" ht="12.75">
      <c r="A15">
        <f t="shared" si="0"/>
        <v>9</v>
      </c>
      <c r="B15">
        <f t="shared" si="1"/>
        <v>0.6677505303340662</v>
      </c>
      <c r="C15">
        <f t="shared" si="2"/>
        <v>0.12454211612293974</v>
      </c>
      <c r="I15" s="6"/>
    </row>
    <row r="16" spans="1:9" ht="12.75">
      <c r="A16">
        <f t="shared" si="0"/>
        <v>10</v>
      </c>
      <c r="B16">
        <f t="shared" si="1"/>
        <v>0.6286327235597374</v>
      </c>
      <c r="C16">
        <f t="shared" si="2"/>
        <v>0.09626623618885038</v>
      </c>
      <c r="I16" s="6"/>
    </row>
    <row r="17" spans="1:3" ht="12.75">
      <c r="A17">
        <f t="shared" si="0"/>
        <v>11</v>
      </c>
      <c r="B17">
        <f t="shared" si="1"/>
        <v>0.6130978606835736</v>
      </c>
      <c r="C17">
        <f t="shared" si="2"/>
        <v>0.071271032029216</v>
      </c>
    </row>
    <row r="18" spans="1:3" ht="12.75">
      <c r="A18">
        <f t="shared" si="0"/>
        <v>12</v>
      </c>
      <c r="B18">
        <f t="shared" si="1"/>
        <v>0.6169240712730634</v>
      </c>
      <c r="C18">
        <f t="shared" si="2"/>
        <v>0.05225779588987973</v>
      </c>
    </row>
    <row r="19" spans="1:3" ht="12.75">
      <c r="A19">
        <f t="shared" si="0"/>
        <v>13</v>
      </c>
      <c r="B19">
        <f t="shared" si="1"/>
        <v>0.6357045364900029</v>
      </c>
      <c r="C19">
        <f t="shared" si="2"/>
        <v>0.039010856282151715</v>
      </c>
    </row>
    <row r="20" spans="1:3" ht="12.75">
      <c r="A20">
        <f t="shared" si="0"/>
        <v>14</v>
      </c>
      <c r="B20">
        <f t="shared" si="1"/>
        <v>0.6659938921687812</v>
      </c>
      <c r="C20">
        <f t="shared" si="2"/>
        <v>0.030255543609292813</v>
      </c>
    </row>
    <row r="21" spans="1:3" ht="12.75">
      <c r="A21">
        <f t="shared" si="0"/>
        <v>15</v>
      </c>
      <c r="B21">
        <f t="shared" si="1"/>
        <v>0.7054043961168268</v>
      </c>
      <c r="C21">
        <f t="shared" si="2"/>
        <v>0.024717168426211387</v>
      </c>
    </row>
    <row r="22" spans="1:3" ht="12.75">
      <c r="A22">
        <f t="shared" si="0"/>
        <v>16</v>
      </c>
      <c r="B22">
        <f t="shared" si="1"/>
        <v>0.7523374568801985</v>
      </c>
      <c r="C22">
        <f t="shared" si="2"/>
        <v>0.021461253498464644</v>
      </c>
    </row>
    <row r="23" spans="1:3" ht="12.75">
      <c r="A23">
        <f t="shared" si="0"/>
        <v>17</v>
      </c>
      <c r="B23">
        <f t="shared" si="1"/>
        <v>0.8056654501437336</v>
      </c>
      <c r="C23">
        <f t="shared" si="2"/>
        <v>0.019914320385895207</v>
      </c>
    </row>
    <row r="24" spans="1:3" ht="12.75">
      <c r="A24">
        <f t="shared" si="0"/>
        <v>18</v>
      </c>
      <c r="B24">
        <f t="shared" si="1"/>
        <v>0.8644434257507256</v>
      </c>
      <c r="C24">
        <f t="shared" si="2"/>
        <v>0.019807790370346693</v>
      </c>
    </row>
    <row r="25" spans="1:3" ht="12.75">
      <c r="A25">
        <f t="shared" si="0"/>
        <v>19</v>
      </c>
      <c r="B25">
        <f t="shared" si="1"/>
        <v>0.9276331139241946</v>
      </c>
      <c r="C25">
        <f t="shared" si="2"/>
        <v>0.021140594910548784</v>
      </c>
    </row>
    <row r="26" spans="1:3" ht="12.75">
      <c r="A26">
        <f t="shared" si="0"/>
        <v>20</v>
      </c>
      <c r="B26">
        <f t="shared" si="1"/>
        <v>0.9937848548393028</v>
      </c>
      <c r="C26">
        <f t="shared" si="2"/>
        <v>0.024192336797555683</v>
      </c>
    </row>
    <row r="27" spans="1:3" ht="12.75">
      <c r="A27">
        <f t="shared" si="0"/>
        <v>21</v>
      </c>
      <c r="B27">
        <f t="shared" si="1"/>
        <v>1.060600459780743</v>
      </c>
      <c r="C27">
        <f t="shared" si="2"/>
        <v>0.029602618674991216</v>
      </c>
    </row>
    <row r="28" spans="1:3" ht="12.75">
      <c r="A28">
        <f t="shared" si="0"/>
        <v>22</v>
      </c>
      <c r="B28">
        <f t="shared" si="1"/>
        <v>1.1242792072957022</v>
      </c>
      <c r="C28">
        <f t="shared" si="2"/>
        <v>0.038528453148286713</v>
      </c>
    </row>
    <row r="29" spans="1:3" ht="12.75">
      <c r="A29">
        <f t="shared" si="0"/>
        <v>23</v>
      </c>
      <c r="B29">
        <f t="shared" si="1"/>
        <v>1.1785580963747166</v>
      </c>
      <c r="C29">
        <f t="shared" si="2"/>
        <v>0.052862756045959886</v>
      </c>
    </row>
    <row r="30" spans="1:3" ht="12.75">
      <c r="A30">
        <f t="shared" si="0"/>
        <v>24</v>
      </c>
      <c r="B30">
        <f t="shared" si="1"/>
        <v>1.213517872101804</v>
      </c>
      <c r="C30">
        <f t="shared" si="2"/>
        <v>0.07536003082762205</v>
      </c>
    </row>
    <row r="31" spans="1:3" ht="12.75">
      <c r="A31">
        <f t="shared" si="0"/>
        <v>25</v>
      </c>
      <c r="B31">
        <f t="shared" si="1"/>
        <v>1.2148657964280392</v>
      </c>
      <c r="C31">
        <f t="shared" si="2"/>
        <v>0.1090944208035867</v>
      </c>
    </row>
    <row r="32" spans="1:3" ht="12.75">
      <c r="A32">
        <f t="shared" si="0"/>
        <v>26</v>
      </c>
      <c r="B32">
        <f t="shared" si="1"/>
        <v>1.1659961299924895</v>
      </c>
      <c r="C32">
        <f t="shared" si="2"/>
        <v>0.1548693146166852</v>
      </c>
    </row>
    <row r="33" spans="1:3" ht="12.75">
      <c r="A33">
        <f t="shared" si="0"/>
        <v>27</v>
      </c>
      <c r="B33">
        <f t="shared" si="1"/>
        <v>1.0568568903268867</v>
      </c>
      <c r="C33">
        <f t="shared" si="2"/>
        <v>0.20521713878622902</v>
      </c>
    </row>
    <row r="34" spans="1:3" ht="12.75">
      <c r="A34">
        <f t="shared" si="0"/>
        <v>28</v>
      </c>
      <c r="B34">
        <f t="shared" si="1"/>
        <v>0.8995038564557161</v>
      </c>
      <c r="C34">
        <f t="shared" si="2"/>
        <v>0.23912611173078116</v>
      </c>
    </row>
    <row r="35" spans="1:3" ht="12.75">
      <c r="A35">
        <f t="shared" si="0"/>
        <v>29</v>
      </c>
      <c r="B35">
        <f t="shared" si="1"/>
        <v>0.7338068749557627</v>
      </c>
      <c r="C35">
        <f t="shared" si="2"/>
        <v>0.2324066974050228</v>
      </c>
    </row>
    <row r="36" spans="1:3" ht="12.75">
      <c r="A36">
        <f t="shared" si="0"/>
        <v>30</v>
      </c>
      <c r="B36">
        <f t="shared" si="1"/>
        <v>0.603682072248008</v>
      </c>
      <c r="C36">
        <f t="shared" si="2"/>
        <v>0.18500499109393728</v>
      </c>
    </row>
    <row r="37" spans="1:3" ht="12.75">
      <c r="A37">
        <f t="shared" si="0"/>
        <v>31</v>
      </c>
      <c r="B37">
        <f t="shared" si="1"/>
        <v>0.5269478724225377</v>
      </c>
      <c r="C37">
        <f t="shared" si="2"/>
        <v>0.12463855186388281</v>
      </c>
    </row>
    <row r="38" spans="1:3" ht="12.75">
      <c r="A38">
        <f t="shared" si="0"/>
        <v>32</v>
      </c>
      <c r="B38">
        <f t="shared" si="1"/>
        <v>0.49601869612469085</v>
      </c>
      <c r="C38">
        <f t="shared" si="2"/>
        <v>0.07602178503645515</v>
      </c>
    </row>
    <row r="39" spans="1:3" ht="12.75">
      <c r="A39">
        <f t="shared" si="0"/>
        <v>33</v>
      </c>
      <c r="B39">
        <f t="shared" si="1"/>
        <v>0.4961590637325406</v>
      </c>
      <c r="C39">
        <f t="shared" si="2"/>
        <v>0.04496500182238125</v>
      </c>
    </row>
    <row r="40" spans="1:3" ht="12.75">
      <c r="A40">
        <f t="shared" si="0"/>
        <v>34</v>
      </c>
      <c r="B40">
        <f t="shared" si="1"/>
        <v>0.5159451677833649</v>
      </c>
      <c r="C40">
        <f t="shared" si="2"/>
        <v>0.027118002111299836</v>
      </c>
    </row>
    <row r="41" spans="1:3" ht="12.75">
      <c r="A41">
        <f t="shared" si="0"/>
        <v>35</v>
      </c>
      <c r="B41">
        <f t="shared" si="1"/>
        <v>0.5486239164701076</v>
      </c>
      <c r="C41">
        <f t="shared" si="2"/>
        <v>0.017196152810539767</v>
      </c>
    </row>
    <row r="42" spans="1:3" ht="12.75">
      <c r="A42">
        <f t="shared" si="0"/>
        <v>36</v>
      </c>
      <c r="B42">
        <f t="shared" si="1"/>
        <v>0.5906526794373761</v>
      </c>
      <c r="C42">
        <f t="shared" si="2"/>
        <v>0.011666935163401995</v>
      </c>
    </row>
    <row r="43" spans="1:3" ht="12.75">
      <c r="A43">
        <f t="shared" si="0"/>
        <v>37</v>
      </c>
      <c r="B43">
        <f t="shared" si="1"/>
        <v>0.640311433382811</v>
      </c>
      <c r="C43">
        <f t="shared" si="2"/>
        <v>0.0085513763620934</v>
      </c>
    </row>
    <row r="44" spans="1:3" ht="12.75">
      <c r="A44">
        <f t="shared" si="0"/>
        <v>38</v>
      </c>
      <c r="B44">
        <f t="shared" si="1"/>
        <v>0.6968537995445874</v>
      </c>
      <c r="C44">
        <f t="shared" si="2"/>
        <v>0.006807979251368039</v>
      </c>
    </row>
    <row r="45" spans="1:3" ht="12.75">
      <c r="A45">
        <f t="shared" si="0"/>
        <v>39</v>
      </c>
      <c r="B45">
        <f t="shared" si="1"/>
        <v>0.760043628647366</v>
      </c>
      <c r="C45">
        <f t="shared" si="2"/>
        <v>0.005905046228800144</v>
      </c>
    </row>
    <row r="46" spans="1:3" ht="12.75">
      <c r="A46">
        <f t="shared" si="0"/>
        <v>40</v>
      </c>
      <c r="B46">
        <f t="shared" si="1"/>
        <v>0.8298995835244052</v>
      </c>
      <c r="C46">
        <f t="shared" si="2"/>
        <v>0.005589461806997708</v>
      </c>
    </row>
    <row r="47" spans="1:3" ht="12.75">
      <c r="A47">
        <f t="shared" si="0"/>
        <v>41</v>
      </c>
      <c r="B47">
        <f t="shared" si="1"/>
        <v>0.9065335702353378</v>
      </c>
      <c r="C47">
        <f t="shared" si="2"/>
        <v>0.005778156037734611</v>
      </c>
    </row>
    <row r="48" spans="1:3" ht="12.75">
      <c r="A48">
        <f t="shared" si="0"/>
        <v>42</v>
      </c>
      <c r="B48">
        <f t="shared" si="1"/>
        <v>0.9900104979563467</v>
      </c>
      <c r="C48">
        <f t="shared" si="2"/>
        <v>0.006524026638659035</v>
      </c>
    </row>
    <row r="49" spans="1:3" ht="12.75">
      <c r="A49">
        <f t="shared" si="0"/>
        <v>43</v>
      </c>
      <c r="B49">
        <f t="shared" si="1"/>
        <v>1.080166736202467</v>
      </c>
      <c r="C49">
        <f t="shared" si="2"/>
        <v>0.008040737772286052</v>
      </c>
    </row>
    <row r="50" spans="1:3" ht="12.75">
      <c r="A50">
        <f t="shared" si="0"/>
        <v>44</v>
      </c>
      <c r="B50">
        <f t="shared" si="1"/>
        <v>1.1763008859863135</v>
      </c>
      <c r="C50">
        <f t="shared" si="2"/>
        <v>0.010802294396727507</v>
      </c>
    </row>
    <row r="51" spans="1:3" ht="12.75">
      <c r="A51">
        <f t="shared" si="0"/>
        <v>45</v>
      </c>
      <c r="B51">
        <f t="shared" si="1"/>
        <v>1.2765766258596716</v>
      </c>
      <c r="C51">
        <f t="shared" si="2"/>
        <v>0.015776680659339484</v>
      </c>
    </row>
    <row r="52" spans="1:3" ht="12.75">
      <c r="A52">
        <f t="shared" si="0"/>
        <v>46</v>
      </c>
      <c r="B52">
        <f t="shared" si="1"/>
        <v>1.3768128690853696</v>
      </c>
      <c r="C52">
        <f t="shared" si="2"/>
        <v>0.02492856305479025</v>
      </c>
    </row>
    <row r="53" spans="1:3" ht="12.75">
      <c r="A53">
        <f t="shared" si="0"/>
        <v>47</v>
      </c>
      <c r="B53">
        <f t="shared" si="1"/>
        <v>1.4680291529544853</v>
      </c>
      <c r="C53">
        <f t="shared" si="2"/>
        <v>0.04224091185401946</v>
      </c>
    </row>
    <row r="54" spans="1:3" ht="12.75">
      <c r="A54">
        <f t="shared" si="0"/>
        <v>48</v>
      </c>
      <c r="B54">
        <f t="shared" si="1"/>
        <v>1.5317790366170434</v>
      </c>
      <c r="C54">
        <f t="shared" si="2"/>
        <v>0.07550275602990053</v>
      </c>
    </row>
    <row r="55" spans="1:3" ht="12.75">
      <c r="A55">
        <f t="shared" si="0"/>
        <v>49</v>
      </c>
      <c r="B55">
        <f t="shared" si="1"/>
        <v>1.5332069134987119</v>
      </c>
      <c r="C55">
        <f t="shared" si="2"/>
        <v>0.1379545698000328</v>
      </c>
    </row>
    <row r="56" spans="1:3" ht="12.75">
      <c r="A56">
        <f t="shared" si="0"/>
        <v>50</v>
      </c>
      <c r="B56">
        <f t="shared" si="1"/>
        <v>1.4193918869531437</v>
      </c>
      <c r="C56">
        <f t="shared" si="2"/>
        <v>0.24285065263221767</v>
      </c>
    </row>
  </sheetData>
  <dataValidations count="2">
    <dataValidation type="decimal" operator="greaterThan" allowBlank="1" showInputMessage="1" showErrorMessage="1" errorTitle="Chyba" error="Parametr musí být kladný" sqref="G7:G8">
      <formula1>0</formula1>
    </dataValidation>
    <dataValidation type="decimal" operator="greaterThan" allowBlank="1" showInputMessage="1" showErrorMessage="1" errorTitle="Chyba" error="Parametr musí být větší než 1" sqref="G6">
      <formula1>1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2003-04-14T19:59:42Z</cp:lastPrinted>
  <dcterms:created xsi:type="dcterms:W3CDTF">2003-04-14T16:28:36Z</dcterms:created>
  <dcterms:modified xsi:type="dcterms:W3CDTF">2003-04-23T20:18:35Z</dcterms:modified>
  <cp:category/>
  <cp:version/>
  <cp:contentType/>
  <cp:contentStatus/>
</cp:coreProperties>
</file>