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80" windowHeight="7380" tabRatio="739" activeTab="0"/>
  </bookViews>
  <sheets>
    <sheet name="Malthus" sheetId="1" r:id="rId1"/>
    <sheet name="Verhulst" sheetId="2" r:id="rId2"/>
    <sheet name="Pielou" sheetId="3" r:id="rId3"/>
    <sheet name="Ricker" sheetId="4" r:id="rId4"/>
    <sheet name="Základní rovnice" sheetId="5" r:id="rId5"/>
    <sheet name="Gompertz" sheetId="6" r:id="rId6"/>
    <sheet name="Zpoždění" sheetId="7" r:id="rId7"/>
    <sheet name="Strukturovaná populace" sheetId="8" r:id="rId8"/>
  </sheets>
  <definedNames/>
  <calcPr fullCalcOnLoad="1"/>
</workbook>
</file>

<file path=xl/sharedStrings.xml><?xml version="1.0" encoding="utf-8"?>
<sst xmlns="http://schemas.openxmlformats.org/spreadsheetml/2006/main" count="61" uniqueCount="25">
  <si>
    <t>Malthusův model  N(t+1)=r*N(t)</t>
  </si>
  <si>
    <t>Parametr:</t>
  </si>
  <si>
    <t>t</t>
  </si>
  <si>
    <t>N(t)</t>
  </si>
  <si>
    <t>Parametry:</t>
  </si>
  <si>
    <t>b=</t>
  </si>
  <si>
    <t>Stacionární řešení:</t>
  </si>
  <si>
    <t>asymptoticky stabilní</t>
  </si>
  <si>
    <t>r =</t>
  </si>
  <si>
    <t>Verhulstův model  N(t+1)=N(t)*(r-(r-1)/K*N(t))</t>
  </si>
  <si>
    <t>r=</t>
  </si>
  <si>
    <t>K=</t>
  </si>
  <si>
    <t>Rickerův model  N(t+1)=N(t)*r^(1-N(t)/K)</t>
  </si>
  <si>
    <t>Model Pielou  N(t+1)=N(t)*r*K/(K+(r-1)*N(t))</t>
  </si>
  <si>
    <t>Základní rovnice  N(t+1)=N(t)*r/(1+(r-1)*(N(t)/K)^b)</t>
  </si>
  <si>
    <t>Gompertzův model  N(t+1)=r*N(t)^(1-LN(r)/LN(K))</t>
  </si>
  <si>
    <t>Základní rovnice  se zpožděním N(t+1)=N(t)*r/(1+(r-1)*(N(t-1)/K)^b)</t>
  </si>
  <si>
    <t>Strukturovaná populace: M(t+1)=γ*(1-ρ)*M(t)+f*N(t), N(t+1)=γ*ρ*M(t)+σ*N(t)</t>
  </si>
  <si>
    <t>M(t)</t>
  </si>
  <si>
    <t>Celkem</t>
  </si>
  <si>
    <r>
      <t xml:space="preserve">plodnost </t>
    </r>
    <r>
      <rPr>
        <i/>
        <sz val="10"/>
        <rFont val="Arial"/>
        <family val="2"/>
      </rPr>
      <t>f</t>
    </r>
    <r>
      <rPr>
        <sz val="10"/>
        <rFont val="Arial"/>
        <family val="2"/>
      </rPr>
      <t>=</t>
    </r>
  </si>
  <si>
    <t>pravděpodobnost maturace γ=</t>
  </si>
  <si>
    <t>pravděpodobnost přežití juvenilních ρ=</t>
  </si>
  <si>
    <t>pravděpodobnost přežití plodných σ=</t>
  </si>
  <si>
    <t>Růstový koeficient: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</si>
</sst>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_ ;[Red]\-0.00\ "/>
  </numFmts>
  <fonts count="10">
    <font>
      <sz val="10"/>
      <name val="Arial"/>
      <family val="0"/>
    </font>
    <font>
      <i/>
      <sz val="10"/>
      <name val="Arial"/>
      <family val="0"/>
    </font>
    <font>
      <b/>
      <sz val="12"/>
      <color indexed="12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0" fillId="2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Malthus!$A$4:$A$34</c:f>
              <c:numCache/>
            </c:numRef>
          </c:xVal>
          <c:yVal>
            <c:numRef>
              <c:f>Malthus!$B$4:$B$34</c:f>
              <c:numCache/>
            </c:numRef>
          </c:yVal>
          <c:smooth val="0"/>
        </c:ser>
        <c:axId val="33930734"/>
        <c:axId val="36941151"/>
      </c:scatterChart>
      <c:valAx>
        <c:axId val="33930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41151"/>
        <c:crosses val="autoZero"/>
        <c:crossBetween val="midCat"/>
        <c:dispUnits/>
      </c:valAx>
      <c:valAx>
        <c:axId val="36941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307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Verhulst!$A$4:$A$34</c:f>
              <c:numCache/>
            </c:numRef>
          </c:xVal>
          <c:yVal>
            <c:numRef>
              <c:f>Verhulst!$B$4:$B$34</c:f>
              <c:numCache/>
            </c:numRef>
          </c:yVal>
          <c:smooth val="0"/>
        </c:ser>
        <c:axId val="64034904"/>
        <c:axId val="39443225"/>
      </c:scatterChart>
      <c:valAx>
        <c:axId val="6403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43225"/>
        <c:crosses val="autoZero"/>
        <c:crossBetween val="midCat"/>
        <c:dispUnits/>
      </c:valAx>
      <c:valAx>
        <c:axId val="39443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349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Pielou!$A$4:$A$34</c:f>
              <c:numCache/>
            </c:numRef>
          </c:xVal>
          <c:yVal>
            <c:numRef>
              <c:f>Pielou!$B$4:$B$34</c:f>
              <c:numCache/>
            </c:numRef>
          </c:yVal>
          <c:smooth val="0"/>
        </c:ser>
        <c:axId val="19444706"/>
        <c:axId val="40784627"/>
      </c:scatterChart>
      <c:valAx>
        <c:axId val="19444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84627"/>
        <c:crosses val="autoZero"/>
        <c:crossBetween val="midCat"/>
        <c:dispUnits/>
      </c:valAx>
      <c:valAx>
        <c:axId val="40784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447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Ricker!$A$4:$A$34</c:f>
              <c:numCache/>
            </c:numRef>
          </c:xVal>
          <c:yVal>
            <c:numRef>
              <c:f>Ricker!$B$4:$B$34</c:f>
              <c:numCache/>
            </c:numRef>
          </c:yVal>
          <c:smooth val="0"/>
        </c:ser>
        <c:axId val="31517324"/>
        <c:axId val="15220461"/>
      </c:scatterChart>
      <c:valAx>
        <c:axId val="31517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20461"/>
        <c:crosses val="autoZero"/>
        <c:crossBetween val="midCat"/>
        <c:dispUnits/>
      </c:valAx>
      <c:valAx>
        <c:axId val="15220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17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'Základní rovnice'!$A$4:$A$34</c:f>
              <c:numCache/>
            </c:numRef>
          </c:xVal>
          <c:yVal>
            <c:numRef>
              <c:f>'Základní rovnice'!$B$4:$B$34</c:f>
              <c:numCache/>
            </c:numRef>
          </c:yVal>
          <c:smooth val="0"/>
        </c:ser>
        <c:axId val="2766422"/>
        <c:axId val="24897799"/>
      </c:scatterChart>
      <c:valAx>
        <c:axId val="2766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97799"/>
        <c:crosses val="autoZero"/>
        <c:crossBetween val="midCat"/>
        <c:dispUnits/>
      </c:valAx>
      <c:valAx>
        <c:axId val="24897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64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Gompertz!$A$4:$A$34</c:f>
              <c:numCache/>
            </c:numRef>
          </c:xVal>
          <c:yVal>
            <c:numRef>
              <c:f>Gompertz!$B$4:$B$34</c:f>
              <c:numCache/>
            </c:numRef>
          </c:yVal>
          <c:smooth val="0"/>
        </c:ser>
        <c:axId val="22753600"/>
        <c:axId val="3455809"/>
      </c:scatterChart>
      <c:valAx>
        <c:axId val="22753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5809"/>
        <c:crosses val="autoZero"/>
        <c:crossBetween val="midCat"/>
        <c:dispUnits/>
      </c:valAx>
      <c:valAx>
        <c:axId val="3455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536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Zpoždění!$A$4:$A$34</c:f>
              <c:numCache/>
            </c:numRef>
          </c:xVal>
          <c:yVal>
            <c:numRef>
              <c:f>Zpoždění!$B$4:$B$34</c:f>
              <c:numCache/>
            </c:numRef>
          </c:yVal>
          <c:smooth val="0"/>
        </c:ser>
        <c:axId val="31102282"/>
        <c:axId val="11485083"/>
      </c:scatterChart>
      <c:valAx>
        <c:axId val="31102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85083"/>
        <c:crosses val="autoZero"/>
        <c:crossBetween val="midCat"/>
        <c:dispUnits/>
      </c:valAx>
      <c:valAx>
        <c:axId val="11485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022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'Strukturovaná populace'!$A$4:$A$34</c:f>
              <c:numCache/>
            </c:numRef>
          </c:xVal>
          <c:yVal>
            <c:numRef>
              <c:f>'Strukturovaná populace'!$D$4:$D$34</c:f>
              <c:numCache/>
            </c:numRef>
          </c:yVal>
          <c:smooth val="1"/>
        </c:ser>
        <c:axId val="36256884"/>
        <c:axId val="57876501"/>
      </c:scatterChart>
      <c:valAx>
        <c:axId val="3625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76501"/>
        <c:crosses val="autoZero"/>
        <c:crossBetween val="midCat"/>
        <c:dispUnits/>
      </c:valAx>
      <c:valAx>
        <c:axId val="57876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Celkem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568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1"/>
          <c:order val="0"/>
          <c:tx>
            <c:v>Juvenilní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'Strukturovaná populace'!$B$4:$B$34</c:f>
              <c:numCache/>
            </c:numRef>
          </c:val>
        </c:ser>
        <c:ser>
          <c:idx val="2"/>
          <c:order val="1"/>
          <c:tx>
            <c:v>Plodní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'Strukturovaná populace'!$C$4:$C$34</c:f>
              <c:numCache/>
            </c:numRef>
          </c:val>
        </c:ser>
        <c:axId val="51126462"/>
        <c:axId val="57484975"/>
      </c:areaChart>
      <c:catAx>
        <c:axId val="51126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84975"/>
        <c:crosses val="autoZero"/>
        <c:auto val="1"/>
        <c:lblOffset val="100"/>
        <c:noMultiLvlLbl val="0"/>
      </c:catAx>
      <c:valAx>
        <c:axId val="5748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Struktura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264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14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838325" y="942975"/>
        <a:ext cx="7115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9525</xdr:rowOff>
    </xdr:from>
    <xdr:to>
      <xdr:col>14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838325" y="952500"/>
        <a:ext cx="7124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13</xdr:col>
      <xdr:colOff>600075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1828800" y="942975"/>
        <a:ext cx="7115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5</xdr:row>
      <xdr:rowOff>0</xdr:rowOff>
    </xdr:from>
    <xdr:to>
      <xdr:col>14</xdr:col>
      <xdr:colOff>0</xdr:colOff>
      <xdr:row>26</xdr:row>
      <xdr:rowOff>0</xdr:rowOff>
    </xdr:to>
    <xdr:graphicFrame>
      <xdr:nvGraphicFramePr>
        <xdr:cNvPr id="1" name="Chart 3"/>
        <xdr:cNvGraphicFramePr/>
      </xdr:nvGraphicFramePr>
      <xdr:xfrm>
        <a:off x="1819275" y="942975"/>
        <a:ext cx="71342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14</xdr:col>
      <xdr:colOff>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828800" y="942975"/>
        <a:ext cx="71247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13</xdr:col>
      <xdr:colOff>600075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828800" y="942975"/>
        <a:ext cx="71151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5</xdr:row>
      <xdr:rowOff>9525</xdr:rowOff>
    </xdr:from>
    <xdr:to>
      <xdr:col>14</xdr:col>
      <xdr:colOff>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1819275" y="952500"/>
        <a:ext cx="71342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5</xdr:row>
      <xdr:rowOff>123825</xdr:rowOff>
    </xdr:from>
    <xdr:to>
      <xdr:col>11</xdr:col>
      <xdr:colOff>285750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943225" y="1066800"/>
        <a:ext cx="58959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27</xdr:row>
      <xdr:rowOff>9525</xdr:rowOff>
    </xdr:from>
    <xdr:to>
      <xdr:col>11</xdr:col>
      <xdr:colOff>285750</xdr:colOff>
      <xdr:row>48</xdr:row>
      <xdr:rowOff>9525</xdr:rowOff>
    </xdr:to>
    <xdr:graphicFrame>
      <xdr:nvGraphicFramePr>
        <xdr:cNvPr id="2" name="Chart 5"/>
        <xdr:cNvGraphicFramePr/>
      </xdr:nvGraphicFramePr>
      <xdr:xfrm>
        <a:off x="2943225" y="4514850"/>
        <a:ext cx="58959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0</v>
      </c>
    </row>
    <row r="2" spans="5:7" ht="12.75">
      <c r="E2" s="4" t="s">
        <v>1</v>
      </c>
      <c r="F2" s="3" t="s">
        <v>8</v>
      </c>
      <c r="G2" s="6">
        <v>1.5</v>
      </c>
    </row>
    <row r="3" spans="1:2" ht="12.75">
      <c r="A3" s="1" t="s">
        <v>2</v>
      </c>
      <c r="B3" s="1" t="s">
        <v>3</v>
      </c>
    </row>
    <row r="4" spans="1:2" ht="12.75">
      <c r="A4">
        <v>0</v>
      </c>
      <c r="B4" s="5">
        <v>0.01</v>
      </c>
    </row>
    <row r="5" spans="1:2" ht="12.75">
      <c r="A5">
        <f>A4+1</f>
        <v>1</v>
      </c>
      <c r="B5">
        <f>B4*$G$2</f>
        <v>0.015</v>
      </c>
    </row>
    <row r="6" spans="1:2" ht="12.75">
      <c r="A6">
        <f aca="true" t="shared" si="0" ref="A6:A34">A5+1</f>
        <v>2</v>
      </c>
      <c r="B6">
        <f aca="true" t="shared" si="1" ref="B6:B34">B5*$G$2</f>
        <v>0.0225</v>
      </c>
    </row>
    <row r="7" spans="1:2" ht="12.75">
      <c r="A7">
        <f t="shared" si="0"/>
        <v>3</v>
      </c>
      <c r="B7">
        <f t="shared" si="1"/>
        <v>0.03375</v>
      </c>
    </row>
    <row r="8" spans="1:2" ht="12.75">
      <c r="A8">
        <f t="shared" si="0"/>
        <v>4</v>
      </c>
      <c r="B8">
        <f t="shared" si="1"/>
        <v>0.050625</v>
      </c>
    </row>
    <row r="9" spans="1:2" ht="12.75">
      <c r="A9">
        <f t="shared" si="0"/>
        <v>5</v>
      </c>
      <c r="B9">
        <f t="shared" si="1"/>
        <v>0.0759375</v>
      </c>
    </row>
    <row r="10" spans="1:2" ht="12.75">
      <c r="A10">
        <f t="shared" si="0"/>
        <v>6</v>
      </c>
      <c r="B10">
        <f t="shared" si="1"/>
        <v>0.11390625000000001</v>
      </c>
    </row>
    <row r="11" spans="1:2" ht="12.75">
      <c r="A11">
        <f t="shared" si="0"/>
        <v>7</v>
      </c>
      <c r="B11">
        <f t="shared" si="1"/>
        <v>0.17085937500000004</v>
      </c>
    </row>
    <row r="12" spans="1:2" ht="12.75">
      <c r="A12">
        <f t="shared" si="0"/>
        <v>8</v>
      </c>
      <c r="B12">
        <f t="shared" si="1"/>
        <v>0.25628906250000005</v>
      </c>
    </row>
    <row r="13" spans="1:2" ht="12.75">
      <c r="A13">
        <f t="shared" si="0"/>
        <v>9</v>
      </c>
      <c r="B13">
        <f t="shared" si="1"/>
        <v>0.3844335937500001</v>
      </c>
    </row>
    <row r="14" spans="1:2" ht="12.75">
      <c r="A14">
        <f t="shared" si="0"/>
        <v>10</v>
      </c>
      <c r="B14">
        <f t="shared" si="1"/>
        <v>0.5766503906250001</v>
      </c>
    </row>
    <row r="15" spans="1:2" ht="12.75">
      <c r="A15">
        <f t="shared" si="0"/>
        <v>11</v>
      </c>
      <c r="B15">
        <f t="shared" si="1"/>
        <v>0.8649755859375001</v>
      </c>
    </row>
    <row r="16" spans="1:2" ht="12.75">
      <c r="A16">
        <f t="shared" si="0"/>
        <v>12</v>
      </c>
      <c r="B16">
        <f t="shared" si="1"/>
        <v>1.2974633789062502</v>
      </c>
    </row>
    <row r="17" spans="1:2" ht="12.75">
      <c r="A17">
        <f t="shared" si="0"/>
        <v>13</v>
      </c>
      <c r="B17">
        <f t="shared" si="1"/>
        <v>1.9461950683593754</v>
      </c>
    </row>
    <row r="18" spans="1:2" ht="12.75">
      <c r="A18">
        <f t="shared" si="0"/>
        <v>14</v>
      </c>
      <c r="B18">
        <f t="shared" si="1"/>
        <v>2.919292602539063</v>
      </c>
    </row>
    <row r="19" spans="1:2" ht="12.75">
      <c r="A19">
        <f t="shared" si="0"/>
        <v>15</v>
      </c>
      <c r="B19">
        <f t="shared" si="1"/>
        <v>4.378938903808595</v>
      </c>
    </row>
    <row r="20" spans="1:2" ht="12.75">
      <c r="A20">
        <f t="shared" si="0"/>
        <v>16</v>
      </c>
      <c r="B20">
        <f t="shared" si="1"/>
        <v>6.568408355712892</v>
      </c>
    </row>
    <row r="21" spans="1:2" ht="12.75">
      <c r="A21">
        <f t="shared" si="0"/>
        <v>17</v>
      </c>
      <c r="B21">
        <f t="shared" si="1"/>
        <v>9.852612533569339</v>
      </c>
    </row>
    <row r="22" spans="1:2" ht="12.75">
      <c r="A22">
        <f t="shared" si="0"/>
        <v>18</v>
      </c>
      <c r="B22">
        <f t="shared" si="1"/>
        <v>14.778918800354008</v>
      </c>
    </row>
    <row r="23" spans="1:2" ht="12.75">
      <c r="A23">
        <f t="shared" si="0"/>
        <v>19</v>
      </c>
      <c r="B23">
        <f t="shared" si="1"/>
        <v>22.168378200531013</v>
      </c>
    </row>
    <row r="24" spans="1:2" ht="12.75">
      <c r="A24">
        <f t="shared" si="0"/>
        <v>20</v>
      </c>
      <c r="B24">
        <f t="shared" si="1"/>
        <v>33.25256730079652</v>
      </c>
    </row>
    <row r="25" spans="1:2" ht="12.75">
      <c r="A25">
        <f t="shared" si="0"/>
        <v>21</v>
      </c>
      <c r="B25">
        <f t="shared" si="1"/>
        <v>49.87885095119478</v>
      </c>
    </row>
    <row r="26" spans="1:2" ht="12.75">
      <c r="A26">
        <f t="shared" si="0"/>
        <v>22</v>
      </c>
      <c r="B26">
        <f t="shared" si="1"/>
        <v>74.81827642679217</v>
      </c>
    </row>
    <row r="27" spans="1:2" ht="12.75">
      <c r="A27">
        <f t="shared" si="0"/>
        <v>23</v>
      </c>
      <c r="B27">
        <f t="shared" si="1"/>
        <v>112.22741464018824</v>
      </c>
    </row>
    <row r="28" spans="1:2" ht="12.75">
      <c r="A28">
        <f t="shared" si="0"/>
        <v>24</v>
      </c>
      <c r="B28">
        <f t="shared" si="1"/>
        <v>168.34112196028235</v>
      </c>
    </row>
    <row r="29" spans="1:2" ht="12.75">
      <c r="A29">
        <f t="shared" si="0"/>
        <v>25</v>
      </c>
      <c r="B29">
        <f t="shared" si="1"/>
        <v>252.51168294042353</v>
      </c>
    </row>
    <row r="30" spans="1:2" ht="12.75">
      <c r="A30">
        <f t="shared" si="0"/>
        <v>26</v>
      </c>
      <c r="B30">
        <f t="shared" si="1"/>
        <v>378.7675244106353</v>
      </c>
    </row>
    <row r="31" spans="1:2" ht="12.75">
      <c r="A31">
        <f t="shared" si="0"/>
        <v>27</v>
      </c>
      <c r="B31">
        <f t="shared" si="1"/>
        <v>568.1512866159529</v>
      </c>
    </row>
    <row r="32" spans="1:2" ht="12.75">
      <c r="A32">
        <f t="shared" si="0"/>
        <v>28</v>
      </c>
      <c r="B32">
        <f t="shared" si="1"/>
        <v>852.2269299239294</v>
      </c>
    </row>
    <row r="33" spans="1:2" ht="12.75">
      <c r="A33">
        <f t="shared" si="0"/>
        <v>29</v>
      </c>
      <c r="B33">
        <f t="shared" si="1"/>
        <v>1278.340394885894</v>
      </c>
    </row>
    <row r="34" spans="1:2" ht="12.75">
      <c r="A34">
        <f t="shared" si="0"/>
        <v>30</v>
      </c>
      <c r="B34">
        <f t="shared" si="1"/>
        <v>1917.510592328841</v>
      </c>
    </row>
  </sheetData>
  <dataValidations count="1">
    <dataValidation type="decimal" operator="greaterThan" allowBlank="1" showInputMessage="1" showErrorMessage="1" errorTitle="Chyba" error="Parametr musí být kladný" sqref="G2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9</v>
      </c>
    </row>
    <row r="2" spans="5:11" ht="12.75">
      <c r="E2" s="4" t="s">
        <v>4</v>
      </c>
      <c r="F2" s="3" t="s">
        <v>10</v>
      </c>
      <c r="G2" s="6">
        <v>1.5</v>
      </c>
      <c r="I2" s="4" t="s">
        <v>6</v>
      </c>
      <c r="J2">
        <f>G3</f>
        <v>10</v>
      </c>
      <c r="K2" t="str">
        <f>IF(G2&lt;3,"asymptoticky stabilní",IF(G2&gt;3,"nestabilní",""))</f>
        <v>asymptoticky stabilní</v>
      </c>
    </row>
    <row r="3" spans="1:11" ht="12.75">
      <c r="A3" s="1" t="s">
        <v>2</v>
      </c>
      <c r="B3" s="1" t="s">
        <v>3</v>
      </c>
      <c r="F3" s="3" t="s">
        <v>11</v>
      </c>
      <c r="G3" s="6">
        <v>10</v>
      </c>
      <c r="K3">
        <f>IF(G2&gt;2,"osciluje","")</f>
      </c>
    </row>
    <row r="4" spans="1:11" ht="12.75">
      <c r="A4">
        <v>0</v>
      </c>
      <c r="B4" s="5">
        <v>0.01</v>
      </c>
      <c r="K4">
        <f>IF(G2&gt;3.8284,"chaos","")</f>
      </c>
    </row>
    <row r="5" spans="1:2" ht="12.75">
      <c r="A5">
        <f>A4+1</f>
        <v>1</v>
      </c>
      <c r="B5">
        <f>IF($G$2&gt;1,B4*($G$2-($G$2-1)/$G$3*B4),"")</f>
        <v>0.014995000000000001</v>
      </c>
    </row>
    <row r="6" spans="1:2" ht="12.75">
      <c r="A6">
        <f aca="true" t="shared" si="0" ref="A6:A34">A5+1</f>
        <v>2</v>
      </c>
      <c r="B6">
        <f aca="true" t="shared" si="1" ref="B6:B34">IF($G$2&gt;1,B5*($G$2-($G$2-1)/$G$3*B5),"")</f>
        <v>0.02248125749875</v>
      </c>
    </row>
    <row r="7" spans="1:2" ht="12.75">
      <c r="A7">
        <f t="shared" si="0"/>
        <v>3</v>
      </c>
      <c r="B7">
        <f t="shared" si="1"/>
        <v>0.03369661590118874</v>
      </c>
    </row>
    <row r="8" spans="1:2" ht="12.75">
      <c r="A8">
        <f t="shared" si="0"/>
        <v>4</v>
      </c>
      <c r="B8">
        <f t="shared" si="1"/>
        <v>0.0504881507556235</v>
      </c>
    </row>
    <row r="9" spans="1:2" ht="12.75">
      <c r="A9">
        <f t="shared" si="0"/>
        <v>5</v>
      </c>
      <c r="B9">
        <f t="shared" si="1"/>
        <v>0.07560477346509911</v>
      </c>
    </row>
    <row r="10" spans="1:2" ht="12.75">
      <c r="A10">
        <f t="shared" si="0"/>
        <v>6</v>
      </c>
      <c r="B10">
        <f t="shared" si="1"/>
        <v>0.11312135610911321</v>
      </c>
    </row>
    <row r="11" spans="1:2" ht="12.75">
      <c r="A11">
        <f t="shared" si="0"/>
        <v>7</v>
      </c>
      <c r="B11">
        <f t="shared" si="1"/>
        <v>0.16904221210327158</v>
      </c>
    </row>
    <row r="12" spans="1:2" ht="12.75">
      <c r="A12">
        <f t="shared" si="0"/>
        <v>8</v>
      </c>
      <c r="B12">
        <f t="shared" si="1"/>
        <v>0.252134554681269</v>
      </c>
    </row>
    <row r="13" spans="1:2" ht="12.75">
      <c r="A13">
        <f t="shared" si="0"/>
        <v>9</v>
      </c>
      <c r="B13">
        <f t="shared" si="1"/>
        <v>0.37502324033868745</v>
      </c>
    </row>
    <row r="14" spans="1:2" ht="12.75">
      <c r="A14">
        <f t="shared" si="0"/>
        <v>10</v>
      </c>
      <c r="B14">
        <f t="shared" si="1"/>
        <v>0.5555027389683248</v>
      </c>
    </row>
    <row r="15" spans="1:2" ht="12.75">
      <c r="A15">
        <f t="shared" si="0"/>
        <v>11</v>
      </c>
      <c r="B15">
        <f t="shared" si="1"/>
        <v>0.8178249438024217</v>
      </c>
    </row>
    <row r="16" spans="1:2" ht="12.75">
      <c r="A16">
        <f t="shared" si="0"/>
        <v>12</v>
      </c>
      <c r="B16">
        <f t="shared" si="1"/>
        <v>1.1932955337683608</v>
      </c>
    </row>
    <row r="17" spans="1:2" ht="12.75">
      <c r="A17">
        <f t="shared" si="0"/>
        <v>13</v>
      </c>
      <c r="B17">
        <f t="shared" si="1"/>
        <v>1.7187455891069654</v>
      </c>
    </row>
    <row r="18" spans="1:2" ht="12.75">
      <c r="A18">
        <f t="shared" si="0"/>
        <v>14</v>
      </c>
      <c r="B18">
        <f t="shared" si="1"/>
        <v>2.4304140636567153</v>
      </c>
    </row>
    <row r="19" spans="1:2" ht="12.75">
      <c r="A19">
        <f t="shared" si="0"/>
        <v>15</v>
      </c>
      <c r="B19">
        <f t="shared" si="1"/>
        <v>3.3502754694440555</v>
      </c>
    </row>
    <row r="20" spans="1:2" ht="12.75">
      <c r="A20">
        <f t="shared" si="0"/>
        <v>16</v>
      </c>
      <c r="B20">
        <f t="shared" si="1"/>
        <v>4.464195918108154</v>
      </c>
    </row>
    <row r="21" spans="1:2" ht="12.75">
      <c r="A21">
        <f t="shared" si="0"/>
        <v>17</v>
      </c>
      <c r="B21">
        <f t="shared" si="1"/>
        <v>5.699841617399556</v>
      </c>
    </row>
    <row r="22" spans="1:2" ht="12.75">
      <c r="A22">
        <f t="shared" si="0"/>
        <v>18</v>
      </c>
      <c r="B22">
        <f t="shared" si="1"/>
        <v>6.925352702927334</v>
      </c>
    </row>
    <row r="23" spans="1:2" ht="12.75">
      <c r="A23">
        <f t="shared" si="0"/>
        <v>19</v>
      </c>
      <c r="B23">
        <f t="shared" si="1"/>
        <v>7.990003551393855</v>
      </c>
    </row>
    <row r="24" spans="1:2" ht="12.75">
      <c r="A24">
        <f t="shared" si="0"/>
        <v>20</v>
      </c>
      <c r="B24">
        <f t="shared" si="1"/>
        <v>8.792997489526462</v>
      </c>
    </row>
    <row r="25" spans="1:2" ht="12.75">
      <c r="A25">
        <f t="shared" si="0"/>
        <v>21</v>
      </c>
      <c r="B25">
        <f t="shared" si="1"/>
        <v>9.32365599174876</v>
      </c>
    </row>
    <row r="26" spans="1:2" ht="12.75">
      <c r="A26">
        <f t="shared" si="0"/>
        <v>22</v>
      </c>
      <c r="B26">
        <f t="shared" si="1"/>
        <v>9.638955934999514</v>
      </c>
    </row>
    <row r="27" spans="1:2" ht="12.75">
      <c r="A27">
        <f t="shared" si="0"/>
        <v>23</v>
      </c>
      <c r="B27">
        <f t="shared" si="1"/>
        <v>9.812960326656153</v>
      </c>
    </row>
    <row r="28" spans="1:2" ht="12.75">
      <c r="A28">
        <f t="shared" si="0"/>
        <v>24</v>
      </c>
      <c r="B28">
        <f t="shared" si="1"/>
        <v>9.904730971357846</v>
      </c>
    </row>
    <row r="29" spans="1:2" ht="12.75">
      <c r="A29">
        <f t="shared" si="0"/>
        <v>25</v>
      </c>
      <c r="B29">
        <f t="shared" si="1"/>
        <v>9.951911676288002</v>
      </c>
    </row>
    <row r="30" spans="1:2" ht="12.75">
      <c r="A30">
        <f t="shared" si="0"/>
        <v>26</v>
      </c>
      <c r="B30">
        <f t="shared" si="1"/>
        <v>9.97584021380013</v>
      </c>
    </row>
    <row r="31" spans="1:2" ht="12.75">
      <c r="A31">
        <f t="shared" si="0"/>
        <v>27</v>
      </c>
      <c r="B31">
        <f t="shared" si="1"/>
        <v>9.987890922136602</v>
      </c>
    </row>
    <row r="32" spans="1:2" ht="12.75">
      <c r="A32">
        <f t="shared" si="0"/>
        <v>28</v>
      </c>
      <c r="B32">
        <f t="shared" si="1"/>
        <v>9.993938129579966</v>
      </c>
    </row>
    <row r="33" spans="1:2" ht="12.75">
      <c r="A33">
        <f t="shared" si="0"/>
        <v>29</v>
      </c>
      <c r="B33">
        <f t="shared" si="1"/>
        <v>9.996967227476334</v>
      </c>
    </row>
    <row r="34" spans="1:2" ht="12.75">
      <c r="A34">
        <f t="shared" si="0"/>
        <v>30</v>
      </c>
      <c r="B34">
        <f t="shared" si="1"/>
        <v>9.998483153852709</v>
      </c>
    </row>
  </sheetData>
  <dataValidations count="2">
    <dataValidation type="decimal" operator="greaterThan" allowBlank="1" showInputMessage="1" showErrorMessage="1" errorTitle="Chyba" error="Parametr musí být větší než 1" sqref="G2">
      <formula1>1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13</v>
      </c>
    </row>
    <row r="2" spans="5:11" ht="12.75">
      <c r="E2" s="4" t="s">
        <v>4</v>
      </c>
      <c r="F2" s="3" t="s">
        <v>10</v>
      </c>
      <c r="G2" s="6">
        <v>1.5</v>
      </c>
      <c r="I2" s="4" t="s">
        <v>6</v>
      </c>
      <c r="J2">
        <f>G3</f>
        <v>10</v>
      </c>
      <c r="K2" t="s">
        <v>7</v>
      </c>
    </row>
    <row r="3" spans="1:7" ht="12.75">
      <c r="A3" s="1" t="s">
        <v>2</v>
      </c>
      <c r="B3" s="1" t="s">
        <v>3</v>
      </c>
      <c r="F3" s="3" t="s">
        <v>11</v>
      </c>
      <c r="G3" s="6">
        <v>10</v>
      </c>
    </row>
    <row r="4" spans="1:2" ht="12.75">
      <c r="A4">
        <v>0</v>
      </c>
      <c r="B4" s="5">
        <v>0.01</v>
      </c>
    </row>
    <row r="5" spans="1:2" ht="12.75">
      <c r="A5">
        <f>A4+1</f>
        <v>1</v>
      </c>
      <c r="B5">
        <f>B4*$G$2*$G$3/($G$3+($G$2-1)*B4)</f>
        <v>0.014992503748125935</v>
      </c>
    </row>
    <row r="6" spans="1:2" ht="12.75">
      <c r="A6">
        <f aca="true" t="shared" si="0" ref="A6:A34">A5+1</f>
        <v>2</v>
      </c>
      <c r="B6">
        <f aca="true" t="shared" si="1" ref="B6:B34">B5*$G$2*$G$3/($G$3+($G$2-1)*B5)</f>
        <v>0.02247191011235955</v>
      </c>
    </row>
    <row r="7" spans="1:2" ht="12.75">
      <c r="A7">
        <f t="shared" si="0"/>
        <v>3</v>
      </c>
      <c r="B7">
        <f t="shared" si="1"/>
        <v>0.03367003367003367</v>
      </c>
    </row>
    <row r="8" spans="1:2" ht="12.75">
      <c r="A8">
        <f t="shared" si="0"/>
        <v>4</v>
      </c>
      <c r="B8">
        <f t="shared" si="1"/>
        <v>0.05042016806722689</v>
      </c>
    </row>
    <row r="9" spans="1:2" ht="12.75">
      <c r="A9">
        <f t="shared" si="0"/>
        <v>5</v>
      </c>
      <c r="B9">
        <f t="shared" si="1"/>
        <v>0.0754400670578374</v>
      </c>
    </row>
    <row r="10" spans="1:2" ht="12.75">
      <c r="A10">
        <f t="shared" si="0"/>
        <v>6</v>
      </c>
      <c r="B10">
        <f t="shared" si="1"/>
        <v>0.11273486430062632</v>
      </c>
    </row>
    <row r="11" spans="1:2" ht="12.75">
      <c r="A11">
        <f t="shared" si="0"/>
        <v>7</v>
      </c>
      <c r="B11">
        <f t="shared" si="1"/>
        <v>0.16815445297903261</v>
      </c>
    </row>
    <row r="12" spans="1:2" ht="12.75">
      <c r="A12">
        <f t="shared" si="0"/>
        <v>8</v>
      </c>
      <c r="B12">
        <f t="shared" si="1"/>
        <v>0.2501286670097787</v>
      </c>
    </row>
    <row r="13" spans="1:2" ht="12.75">
      <c r="A13">
        <f t="shared" si="0"/>
        <v>9</v>
      </c>
      <c r="B13">
        <f t="shared" si="1"/>
        <v>0.37055863366034675</v>
      </c>
    </row>
    <row r="14" spans="1:2" ht="12.75">
      <c r="A14">
        <f t="shared" si="0"/>
        <v>10</v>
      </c>
      <c r="B14">
        <f t="shared" si="1"/>
        <v>0.5457267623206488</v>
      </c>
    </row>
    <row r="15" spans="1:2" ht="12.75">
      <c r="A15">
        <f t="shared" si="0"/>
        <v>11</v>
      </c>
      <c r="B15">
        <f t="shared" si="1"/>
        <v>0.7968471039751266</v>
      </c>
    </row>
    <row r="16" spans="1:2" ht="12.75">
      <c r="A16">
        <f t="shared" si="0"/>
        <v>12</v>
      </c>
      <c r="B16">
        <f t="shared" si="1"/>
        <v>1.1494729465354627</v>
      </c>
    </row>
    <row r="17" spans="1:2" ht="12.75">
      <c r="A17">
        <f t="shared" si="0"/>
        <v>13</v>
      </c>
      <c r="B17">
        <f t="shared" si="1"/>
        <v>1.6304987118703973</v>
      </c>
    </row>
    <row r="18" spans="1:2" ht="12.75">
      <c r="A18">
        <f t="shared" si="0"/>
        <v>14</v>
      </c>
      <c r="B18">
        <f t="shared" si="1"/>
        <v>2.261388514785761</v>
      </c>
    </row>
    <row r="19" spans="1:2" ht="12.75">
      <c r="A19">
        <f t="shared" si="0"/>
        <v>15</v>
      </c>
      <c r="B19">
        <f t="shared" si="1"/>
        <v>3.047503321659975</v>
      </c>
    </row>
    <row r="20" spans="1:2" ht="12.75">
      <c r="A20">
        <f t="shared" si="0"/>
        <v>16</v>
      </c>
      <c r="B20">
        <f t="shared" si="1"/>
        <v>3.9668114317561773</v>
      </c>
    </row>
    <row r="21" spans="1:2" ht="12.75">
      <c r="A21">
        <f t="shared" si="0"/>
        <v>17</v>
      </c>
      <c r="B21">
        <f t="shared" si="1"/>
        <v>4.965380701205994</v>
      </c>
    </row>
    <row r="22" spans="1:2" ht="12.75">
      <c r="A22">
        <f t="shared" si="0"/>
        <v>18</v>
      </c>
      <c r="B22">
        <f t="shared" si="1"/>
        <v>5.966719387098472</v>
      </c>
    </row>
    <row r="23" spans="1:2" ht="12.75">
      <c r="A23">
        <f t="shared" si="0"/>
        <v>19</v>
      </c>
      <c r="B23">
        <f t="shared" si="1"/>
        <v>6.893500058459092</v>
      </c>
    </row>
    <row r="24" spans="1:2" ht="12.75">
      <c r="A24">
        <f t="shared" si="0"/>
        <v>20</v>
      </c>
      <c r="B24">
        <f t="shared" si="1"/>
        <v>7.689776388504114</v>
      </c>
    </row>
    <row r="25" spans="1:2" ht="12.75">
      <c r="A25">
        <f t="shared" si="0"/>
        <v>21</v>
      </c>
      <c r="B25">
        <f t="shared" si="1"/>
        <v>8.331352641435549</v>
      </c>
    </row>
    <row r="26" spans="1:2" ht="12.75">
      <c r="A26">
        <f t="shared" si="0"/>
        <v>22</v>
      </c>
      <c r="B26">
        <f t="shared" si="1"/>
        <v>8.822048929549519</v>
      </c>
    </row>
    <row r="27" spans="1:2" ht="12.75">
      <c r="A27">
        <f t="shared" si="0"/>
        <v>23</v>
      </c>
      <c r="B27">
        <f t="shared" si="1"/>
        <v>9.182604211567487</v>
      </c>
    </row>
    <row r="28" spans="1:2" ht="12.75">
      <c r="A28">
        <f t="shared" si="0"/>
        <v>24</v>
      </c>
      <c r="B28">
        <f t="shared" si="1"/>
        <v>9.439806137583492</v>
      </c>
    </row>
    <row r="29" spans="1:2" ht="12.75">
      <c r="A29">
        <f t="shared" si="0"/>
        <v>25</v>
      </c>
      <c r="B29">
        <f t="shared" si="1"/>
        <v>9.619431011333086</v>
      </c>
    </row>
    <row r="30" spans="1:2" ht="12.75">
      <c r="A30">
        <f t="shared" si="0"/>
        <v>26</v>
      </c>
      <c r="B30">
        <f t="shared" si="1"/>
        <v>9.743027481843727</v>
      </c>
    </row>
    <row r="31" spans="1:2" ht="12.75">
      <c r="A31">
        <f t="shared" si="0"/>
        <v>27</v>
      </c>
      <c r="B31">
        <f t="shared" si="1"/>
        <v>9.827204867888357</v>
      </c>
    </row>
    <row r="32" spans="1:2" ht="12.75">
      <c r="A32">
        <f t="shared" si="0"/>
        <v>28</v>
      </c>
      <c r="B32">
        <f t="shared" si="1"/>
        <v>9.884135886767137</v>
      </c>
    </row>
    <row r="33" spans="1:2" ht="12.75">
      <c r="A33">
        <f t="shared" si="0"/>
        <v>29</v>
      </c>
      <c r="B33">
        <f t="shared" si="1"/>
        <v>9.92245777915622</v>
      </c>
    </row>
    <row r="34" spans="1:2" ht="12.75">
      <c r="A34">
        <f t="shared" si="0"/>
        <v>30</v>
      </c>
      <c r="B34">
        <f t="shared" si="1"/>
        <v>9.948171222152885</v>
      </c>
    </row>
  </sheetData>
  <dataValidations count="2">
    <dataValidation type="decimal" operator="greaterThan" allowBlank="1" showInputMessage="1" showErrorMessage="1" errorTitle="Chyba" error="Parametr musí být větší než 1" sqref="G2">
      <formula1>1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12</v>
      </c>
    </row>
    <row r="2" spans="5:11" ht="12.75">
      <c r="E2" s="4" t="s">
        <v>4</v>
      </c>
      <c r="F2" s="3" t="s">
        <v>10</v>
      </c>
      <c r="G2" s="6">
        <v>1.5</v>
      </c>
      <c r="I2" s="4" t="s">
        <v>6</v>
      </c>
      <c r="J2">
        <f>G3</f>
        <v>10</v>
      </c>
      <c r="K2" t="str">
        <f>IF(G2&lt;EXP(2),"asymptoticky stabilní",IF(G2&gt;EXP(2),"nestabilní",""))</f>
        <v>asymptoticky stabilní</v>
      </c>
    </row>
    <row r="3" spans="1:11" ht="12.75">
      <c r="A3" s="1" t="s">
        <v>2</v>
      </c>
      <c r="B3" s="1" t="s">
        <v>3</v>
      </c>
      <c r="F3" s="3" t="s">
        <v>11</v>
      </c>
      <c r="G3" s="6">
        <v>10</v>
      </c>
      <c r="K3">
        <f>IF(G2&gt;EXP(1),"osciluje","")</f>
      </c>
    </row>
    <row r="4" spans="1:11" ht="12.75">
      <c r="A4">
        <v>0</v>
      </c>
      <c r="B4" s="5">
        <v>0.01</v>
      </c>
      <c r="K4">
        <f>IF(G2&gt;22.252178,"chaos","")</f>
      </c>
    </row>
    <row r="5" spans="1:2" ht="12.75">
      <c r="A5">
        <f>A4+1</f>
        <v>1</v>
      </c>
      <c r="B5">
        <f>B4*$G$2^(1-B4/$G$3)</f>
        <v>0.0149939192562264</v>
      </c>
    </row>
    <row r="6" spans="1:2" ht="12.75">
      <c r="A6">
        <f aca="true" t="shared" si="0" ref="A6:A34">A5+1</f>
        <v>2</v>
      </c>
      <c r="B6">
        <f aca="true" t="shared" si="1" ref="B6:B34">B5*$G$2^(1-B5/$G$3)</f>
        <v>0.022477209685097994</v>
      </c>
    </row>
    <row r="7" spans="1:2" ht="12.75">
      <c r="A7">
        <f t="shared" si="0"/>
        <v>3</v>
      </c>
      <c r="B7">
        <f t="shared" si="1"/>
        <v>0.03368510086190335</v>
      </c>
    </row>
    <row r="8" spans="1:2" ht="12.75">
      <c r="A8">
        <f t="shared" si="0"/>
        <v>4</v>
      </c>
      <c r="B8">
        <f t="shared" si="1"/>
        <v>0.050458687061238496</v>
      </c>
    </row>
    <row r="9" spans="1:2" ht="12.75">
      <c r="A9">
        <f t="shared" si="0"/>
        <v>5</v>
      </c>
      <c r="B9">
        <f t="shared" si="1"/>
        <v>0.07553333695587898</v>
      </c>
    </row>
    <row r="10" spans="1:2" ht="12.75">
      <c r="A10">
        <f t="shared" si="0"/>
        <v>6</v>
      </c>
      <c r="B10">
        <f t="shared" si="1"/>
        <v>0.11295354214676326</v>
      </c>
    </row>
    <row r="11" spans="1:2" ht="12.75">
      <c r="A11">
        <f t="shared" si="0"/>
        <v>7</v>
      </c>
      <c r="B11">
        <f t="shared" si="1"/>
        <v>0.1686561182797796</v>
      </c>
    </row>
    <row r="12" spans="1:2" ht="12.75">
      <c r="A12">
        <f t="shared" si="0"/>
        <v>8</v>
      </c>
      <c r="B12">
        <f t="shared" si="1"/>
        <v>0.25126006789779937</v>
      </c>
    </row>
    <row r="13" spans="1:2" ht="12.75">
      <c r="A13">
        <f t="shared" si="0"/>
        <v>9</v>
      </c>
      <c r="B13">
        <f t="shared" si="1"/>
        <v>0.37306994376250485</v>
      </c>
    </row>
    <row r="14" spans="1:2" ht="12.75">
      <c r="A14">
        <f t="shared" si="0"/>
        <v>10</v>
      </c>
      <c r="B14">
        <f t="shared" si="1"/>
        <v>0.5512036504746748</v>
      </c>
    </row>
    <row r="15" spans="1:2" ht="12.75">
      <c r="A15">
        <f t="shared" si="0"/>
        <v>11</v>
      </c>
      <c r="B15">
        <f t="shared" si="1"/>
        <v>0.808531844832755</v>
      </c>
    </row>
    <row r="16" spans="1:2" ht="12.75">
      <c r="A16">
        <f t="shared" si="0"/>
        <v>12</v>
      </c>
      <c r="B16">
        <f t="shared" si="1"/>
        <v>1.1736830960300386</v>
      </c>
    </row>
    <row r="17" spans="1:2" ht="12.75">
      <c r="A17">
        <f t="shared" si="0"/>
        <v>13</v>
      </c>
      <c r="B17">
        <f t="shared" si="1"/>
        <v>1.6787057397346368</v>
      </c>
    </row>
    <row r="18" spans="1:2" ht="12.75">
      <c r="A18">
        <f t="shared" si="0"/>
        <v>14</v>
      </c>
      <c r="B18">
        <f t="shared" si="1"/>
        <v>2.3523681665389238</v>
      </c>
    </row>
    <row r="19" spans="1:2" ht="12.75">
      <c r="A19">
        <f t="shared" si="0"/>
        <v>15</v>
      </c>
      <c r="B19">
        <f t="shared" si="1"/>
        <v>3.2075497823375523</v>
      </c>
    </row>
    <row r="20" spans="1:2" ht="12.75">
      <c r="A20">
        <f t="shared" si="0"/>
        <v>16</v>
      </c>
      <c r="B20">
        <f t="shared" si="1"/>
        <v>4.224570057842377</v>
      </c>
    </row>
    <row r="21" spans="1:2" ht="12.75">
      <c r="A21">
        <f t="shared" si="0"/>
        <v>17</v>
      </c>
      <c r="B21">
        <f t="shared" si="1"/>
        <v>5.339281144419366</v>
      </c>
    </row>
    <row r="22" spans="1:2" ht="12.75">
      <c r="A22">
        <f t="shared" si="0"/>
        <v>18</v>
      </c>
      <c r="B22">
        <f t="shared" si="1"/>
        <v>6.449914753601472</v>
      </c>
    </row>
    <row r="23" spans="1:2" ht="12.75">
      <c r="A23">
        <f t="shared" si="0"/>
        <v>19</v>
      </c>
      <c r="B23">
        <f t="shared" si="1"/>
        <v>7.448483719156165</v>
      </c>
    </row>
    <row r="24" spans="1:2" ht="12.75">
      <c r="A24">
        <f t="shared" si="0"/>
        <v>20</v>
      </c>
      <c r="B24">
        <f t="shared" si="1"/>
        <v>8.260338493303587</v>
      </c>
    </row>
    <row r="25" spans="1:2" ht="12.75">
      <c r="A25">
        <f t="shared" si="0"/>
        <v>21</v>
      </c>
      <c r="B25">
        <f t="shared" si="1"/>
        <v>8.864041134334597</v>
      </c>
    </row>
    <row r="26" spans="1:2" ht="12.75">
      <c r="A26">
        <f t="shared" si="0"/>
        <v>22</v>
      </c>
      <c r="B26">
        <f t="shared" si="1"/>
        <v>9.281859826233092</v>
      </c>
    </row>
    <row r="27" spans="1:2" ht="12.75">
      <c r="A27">
        <f t="shared" si="0"/>
        <v>23</v>
      </c>
      <c r="B27">
        <f t="shared" si="1"/>
        <v>9.556103089571778</v>
      </c>
    </row>
    <row r="28" spans="1:2" ht="12.75">
      <c r="A28">
        <f t="shared" si="0"/>
        <v>24</v>
      </c>
      <c r="B28">
        <f t="shared" si="1"/>
        <v>9.729655486520251</v>
      </c>
    </row>
    <row r="29" spans="1:2" ht="12.75">
      <c r="A29">
        <f t="shared" si="0"/>
        <v>25</v>
      </c>
      <c r="B29">
        <f t="shared" si="1"/>
        <v>9.836894040661804</v>
      </c>
    </row>
    <row r="30" spans="1:2" ht="12.75">
      <c r="A30">
        <f t="shared" si="0"/>
        <v>26</v>
      </c>
      <c r="B30">
        <f t="shared" si="1"/>
        <v>9.902164726760217</v>
      </c>
    </row>
    <row r="31" spans="1:2" ht="12.75">
      <c r="A31">
        <f t="shared" si="0"/>
        <v>27</v>
      </c>
      <c r="B31">
        <f t="shared" si="1"/>
        <v>9.941523429706413</v>
      </c>
    </row>
    <row r="32" spans="1:2" ht="12.75">
      <c r="A32">
        <f t="shared" si="0"/>
        <v>28</v>
      </c>
      <c r="B32">
        <f t="shared" si="1"/>
        <v>9.965122955861464</v>
      </c>
    </row>
    <row r="33" spans="1:2" ht="12.75">
      <c r="A33">
        <f t="shared" si="0"/>
        <v>29</v>
      </c>
      <c r="B33">
        <f t="shared" si="1"/>
        <v>9.979225028044363</v>
      </c>
    </row>
    <row r="34" spans="1:2" ht="12.75">
      <c r="A34">
        <f t="shared" si="0"/>
        <v>30</v>
      </c>
      <c r="B34">
        <f t="shared" si="1"/>
        <v>9.987634595855644</v>
      </c>
    </row>
  </sheetData>
  <dataValidations count="2">
    <dataValidation type="decimal" operator="greaterThan" allowBlank="1" showInputMessage="1" showErrorMessage="1" errorTitle="Chyba" error="Parametr musí být kladný" sqref="G3">
      <formula1>0</formula1>
    </dataValidation>
    <dataValidation type="decimal" operator="greaterThan" allowBlank="1" showInputMessage="1" showErrorMessage="1" errorTitle="Chyba" error="Parametr musí být větší než 1" sqref="G2">
      <formula1>1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14</v>
      </c>
    </row>
    <row r="2" spans="5:11" ht="12.75">
      <c r="E2" s="4" t="s">
        <v>4</v>
      </c>
      <c r="F2" s="3" t="s">
        <v>10</v>
      </c>
      <c r="G2" s="6">
        <v>1.5</v>
      </c>
      <c r="I2" s="4" t="s">
        <v>6</v>
      </c>
      <c r="J2">
        <f>G3</f>
        <v>10</v>
      </c>
      <c r="K2" t="str">
        <f>IF(ABS((1+(G2-1)*(1-G4))/G2)&lt;1,"asymptoticky stabilní",IF(ABS((1+(G2-1)*(1-G4))/G2)&gt;1,"nestabilní",""))</f>
        <v>asymptoticky stabilní</v>
      </c>
    </row>
    <row r="3" spans="1:11" ht="12.75">
      <c r="A3" s="1" t="s">
        <v>2</v>
      </c>
      <c r="B3" s="1" t="s">
        <v>3</v>
      </c>
      <c r="F3" s="3" t="s">
        <v>11</v>
      </c>
      <c r="G3" s="6">
        <v>10</v>
      </c>
      <c r="K3">
        <f>IF(G4&gt;G2/(G2-1),"osciluje","")</f>
      </c>
    </row>
    <row r="4" spans="1:7" ht="12.75">
      <c r="A4">
        <v>0</v>
      </c>
      <c r="B4" s="5">
        <v>0.01</v>
      </c>
      <c r="F4" s="3" t="s">
        <v>5</v>
      </c>
      <c r="G4" s="6">
        <v>1.1</v>
      </c>
    </row>
    <row r="5" spans="1:2" ht="12.75">
      <c r="A5">
        <f>A4+1</f>
        <v>1</v>
      </c>
      <c r="B5">
        <f>B4*$G$2/(1+($G$2-1)*(B4/$G$3)^$G$4)</f>
        <v>0.014996242037469219</v>
      </c>
    </row>
    <row r="6" spans="1:2" ht="12.75">
      <c r="A6">
        <f aca="true" t="shared" si="0" ref="A6:A34">A5+1</f>
        <v>2</v>
      </c>
      <c r="B6">
        <f aca="true" t="shared" si="1" ref="B6:B34">B5*$G$2/(1+($G$2-1)*(B5/$G$3)^$G$4)</f>
        <v>0.022485563627681296</v>
      </c>
    </row>
    <row r="7" spans="1:2" ht="12.75">
      <c r="A7">
        <f t="shared" si="0"/>
        <v>3</v>
      </c>
      <c r="B7">
        <f t="shared" si="1"/>
        <v>0.033707748918549094</v>
      </c>
    </row>
    <row r="8" spans="1:2" ht="12.75">
      <c r="A8">
        <f t="shared" si="0"/>
        <v>4</v>
      </c>
      <c r="B8">
        <f t="shared" si="1"/>
        <v>0.050513441947137104</v>
      </c>
    </row>
    <row r="9" spans="1:2" ht="12.75">
      <c r="A9">
        <f t="shared" si="0"/>
        <v>5</v>
      </c>
      <c r="B9">
        <f t="shared" si="1"/>
        <v>0.0756575547345085</v>
      </c>
    </row>
    <row r="10" spans="1:2" ht="12.75">
      <c r="A10">
        <f t="shared" si="0"/>
        <v>6</v>
      </c>
      <c r="B10">
        <f t="shared" si="1"/>
        <v>0.11322352070744565</v>
      </c>
    </row>
    <row r="11" spans="1:2" ht="12.75">
      <c r="A11">
        <f t="shared" si="0"/>
        <v>7</v>
      </c>
      <c r="B11">
        <f t="shared" si="1"/>
        <v>0.16922326840408963</v>
      </c>
    </row>
    <row r="12" spans="1:2" ht="12.75">
      <c r="A12">
        <f t="shared" si="0"/>
        <v>8</v>
      </c>
      <c r="B12">
        <f t="shared" si="1"/>
        <v>0.2524145685242533</v>
      </c>
    </row>
    <row r="13" spans="1:2" ht="12.75">
      <c r="A13">
        <f t="shared" si="0"/>
        <v>9</v>
      </c>
      <c r="B13">
        <f t="shared" si="1"/>
        <v>0.3753429830398136</v>
      </c>
    </row>
    <row r="14" spans="1:2" ht="12.75">
      <c r="A14">
        <f t="shared" si="0"/>
        <v>10</v>
      </c>
      <c r="B14">
        <f t="shared" si="1"/>
        <v>0.5555063722690871</v>
      </c>
    </row>
    <row r="15" spans="1:2" ht="12.75">
      <c r="A15">
        <f t="shared" si="0"/>
        <v>11</v>
      </c>
      <c r="B15">
        <f t="shared" si="1"/>
        <v>0.816278440397013</v>
      </c>
    </row>
    <row r="16" spans="1:2" ht="12.75">
      <c r="A16">
        <f t="shared" si="0"/>
        <v>12</v>
      </c>
      <c r="B16">
        <f t="shared" si="1"/>
        <v>1.1867178104977454</v>
      </c>
    </row>
    <row r="17" spans="1:2" ht="12.75">
      <c r="A17">
        <f t="shared" si="0"/>
        <v>13</v>
      </c>
      <c r="B17">
        <f t="shared" si="1"/>
        <v>1.6986340399977793</v>
      </c>
    </row>
    <row r="18" spans="1:2" ht="12.75">
      <c r="A18">
        <f t="shared" si="0"/>
        <v>14</v>
      </c>
      <c r="B18">
        <f t="shared" si="1"/>
        <v>2.378740713276906</v>
      </c>
    </row>
    <row r="19" spans="1:2" ht="12.75">
      <c r="A19">
        <f t="shared" si="0"/>
        <v>15</v>
      </c>
      <c r="B19">
        <f t="shared" si="1"/>
        <v>3.234835123280134</v>
      </c>
    </row>
    <row r="20" spans="1:2" ht="12.75">
      <c r="A20">
        <f t="shared" si="0"/>
        <v>16</v>
      </c>
      <c r="B20">
        <f t="shared" si="1"/>
        <v>4.239701172473283</v>
      </c>
    </row>
    <row r="21" spans="1:2" ht="12.75">
      <c r="A21">
        <f t="shared" si="0"/>
        <v>17</v>
      </c>
      <c r="B21">
        <f t="shared" si="1"/>
        <v>5.323790359361762</v>
      </c>
    </row>
    <row r="22" spans="1:2" ht="12.75">
      <c r="A22">
        <f t="shared" si="0"/>
        <v>18</v>
      </c>
      <c r="B22">
        <f t="shared" si="1"/>
        <v>6.388921932021978</v>
      </c>
    </row>
    <row r="23" spans="1:2" ht="12.75">
      <c r="A23">
        <f t="shared" si="0"/>
        <v>19</v>
      </c>
      <c r="B23">
        <f t="shared" si="1"/>
        <v>7.341056180628891</v>
      </c>
    </row>
    <row r="24" spans="1:2" ht="12.75">
      <c r="A24">
        <f t="shared" si="0"/>
        <v>20</v>
      </c>
      <c r="B24">
        <f t="shared" si="1"/>
        <v>8.121352023101498</v>
      </c>
    </row>
    <row r="25" spans="1:2" ht="12.75">
      <c r="A25">
        <f t="shared" si="0"/>
        <v>21</v>
      </c>
      <c r="B25">
        <f t="shared" si="1"/>
        <v>8.71573547891037</v>
      </c>
    </row>
    <row r="26" spans="1:2" ht="12.75">
      <c r="A26">
        <f t="shared" si="0"/>
        <v>22</v>
      </c>
      <c r="B26">
        <f t="shared" si="1"/>
        <v>9.143417962403193</v>
      </c>
    </row>
    <row r="27" spans="1:2" ht="12.75">
      <c r="A27">
        <f t="shared" si="0"/>
        <v>23</v>
      </c>
      <c r="B27">
        <f t="shared" si="1"/>
        <v>9.438560674505133</v>
      </c>
    </row>
    <row r="28" spans="1:2" ht="12.75">
      <c r="A28">
        <f t="shared" si="0"/>
        <v>24</v>
      </c>
      <c r="B28">
        <f t="shared" si="1"/>
        <v>9.636369506886458</v>
      </c>
    </row>
    <row r="29" spans="1:2" ht="12.75">
      <c r="A29">
        <f t="shared" si="0"/>
        <v>25</v>
      </c>
      <c r="B29">
        <f t="shared" si="1"/>
        <v>9.766345970386354</v>
      </c>
    </row>
    <row r="30" spans="1:2" ht="12.75">
      <c r="A30">
        <f t="shared" si="0"/>
        <v>26</v>
      </c>
      <c r="B30">
        <f t="shared" si="1"/>
        <v>9.850640208957016</v>
      </c>
    </row>
    <row r="31" spans="1:2" ht="12.75">
      <c r="A31">
        <f t="shared" si="0"/>
        <v>27</v>
      </c>
      <c r="B31">
        <f t="shared" si="1"/>
        <v>9.904843647190239</v>
      </c>
    </row>
    <row r="32" spans="1:2" ht="12.75">
      <c r="A32">
        <f t="shared" si="0"/>
        <v>28</v>
      </c>
      <c r="B32">
        <f t="shared" si="1"/>
        <v>9.93950669750954</v>
      </c>
    </row>
    <row r="33" spans="1:2" ht="12.75">
      <c r="A33">
        <f t="shared" si="0"/>
        <v>29</v>
      </c>
      <c r="B33">
        <f t="shared" si="1"/>
        <v>9.96159569560094</v>
      </c>
    </row>
    <row r="34" spans="1:2" ht="12.75">
      <c r="A34">
        <f t="shared" si="0"/>
        <v>30</v>
      </c>
      <c r="B34">
        <f t="shared" si="1"/>
        <v>9.975640271044863</v>
      </c>
    </row>
  </sheetData>
  <dataValidations count="2">
    <dataValidation type="decimal" operator="greaterThan" allowBlank="1" showInputMessage="1" showErrorMessage="1" errorTitle="Chyba" error="Parametr musí být větší než 1" sqref="G2">
      <formula1>1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</cols>
  <sheetData>
    <row r="1" ht="23.25" customHeight="1">
      <c r="A1" s="2" t="s">
        <v>15</v>
      </c>
    </row>
    <row r="2" spans="5:11" ht="12.75">
      <c r="E2" s="4" t="s">
        <v>4</v>
      </c>
      <c r="F2" s="3" t="s">
        <v>8</v>
      </c>
      <c r="G2" s="6">
        <v>1.5</v>
      </c>
      <c r="I2" s="4" t="s">
        <v>6</v>
      </c>
      <c r="J2">
        <f>G3</f>
        <v>10</v>
      </c>
      <c r="K2" t="str">
        <f>IF(ABS(1-LN(G2)/LN(G3))&lt;1,"asymptoticky stabilní",(IF(ABS(1-LN(G2)/LN(G3))&gt;1,"nestabilní","stabilní")))</f>
        <v>asymptoticky stabilní</v>
      </c>
    </row>
    <row r="3" spans="1:7" ht="12.75">
      <c r="A3" s="1" t="s">
        <v>2</v>
      </c>
      <c r="B3" s="1" t="s">
        <v>3</v>
      </c>
      <c r="F3" s="3" t="s">
        <v>11</v>
      </c>
      <c r="G3" s="6">
        <v>10</v>
      </c>
    </row>
    <row r="4" spans="1:2" ht="12.75">
      <c r="A4">
        <v>0</v>
      </c>
      <c r="B4" s="5">
        <v>0.01</v>
      </c>
    </row>
    <row r="5" spans="1:2" ht="12.75">
      <c r="A5">
        <f>A4+1</f>
        <v>1</v>
      </c>
      <c r="B5">
        <f>$G$2*B4^(1-LN($G$2)/LN($G$3))</f>
        <v>0.033750000000000016</v>
      </c>
    </row>
    <row r="6" spans="1:2" ht="12.75">
      <c r="A6">
        <f aca="true" t="shared" si="0" ref="A6:A34">A5+1</f>
        <v>2</v>
      </c>
      <c r="B6">
        <f aca="true" t="shared" si="1" ref="B6:B34">$G$2*B5^(1-LN($G$2)/LN($G$3))</f>
        <v>0.09194395047960302</v>
      </c>
    </row>
    <row r="7" spans="1:2" ht="12.75">
      <c r="A7">
        <f t="shared" si="0"/>
        <v>3</v>
      </c>
      <c r="B7">
        <f t="shared" si="1"/>
        <v>0.20995630962137696</v>
      </c>
    </row>
    <row r="8" spans="1:2" ht="12.75">
      <c r="A8">
        <f t="shared" si="0"/>
        <v>4</v>
      </c>
      <c r="B8">
        <f t="shared" si="1"/>
        <v>0.41455996574701803</v>
      </c>
    </row>
    <row r="9" spans="1:2" ht="12.75">
      <c r="A9">
        <f t="shared" si="0"/>
        <v>5</v>
      </c>
      <c r="B9">
        <f t="shared" si="1"/>
        <v>0.726136290243732</v>
      </c>
    </row>
    <row r="10" spans="1:2" ht="12.75">
      <c r="A10">
        <f t="shared" si="0"/>
        <v>6</v>
      </c>
      <c r="B10">
        <f t="shared" si="1"/>
        <v>1.152345981070644</v>
      </c>
    </row>
    <row r="11" spans="1:2" ht="12.75">
      <c r="A11">
        <f t="shared" si="0"/>
        <v>7</v>
      </c>
      <c r="B11">
        <f t="shared" si="1"/>
        <v>1.6858927447092853</v>
      </c>
    </row>
    <row r="12" spans="1:2" ht="12.75">
      <c r="A12">
        <f t="shared" si="0"/>
        <v>8</v>
      </c>
      <c r="B12">
        <f t="shared" si="1"/>
        <v>2.3066326266224393</v>
      </c>
    </row>
    <row r="13" spans="1:2" ht="12.75">
      <c r="A13">
        <f t="shared" si="0"/>
        <v>9</v>
      </c>
      <c r="B13">
        <f t="shared" si="1"/>
        <v>2.986430146227283</v>
      </c>
    </row>
    <row r="14" spans="1:2" ht="12.75">
      <c r="A14">
        <f t="shared" si="0"/>
        <v>10</v>
      </c>
      <c r="B14">
        <f t="shared" si="1"/>
        <v>3.694651184100524</v>
      </c>
    </row>
    <row r="15" spans="1:2" ht="12.75">
      <c r="A15">
        <f t="shared" si="0"/>
        <v>11</v>
      </c>
      <c r="B15">
        <f t="shared" si="1"/>
        <v>4.4027089798204955</v>
      </c>
    </row>
    <row r="16" spans="1:2" ht="12.75">
      <c r="A16">
        <f t="shared" si="0"/>
        <v>12</v>
      </c>
      <c r="B16">
        <f t="shared" si="1"/>
        <v>5.086953606364892</v>
      </c>
    </row>
    <row r="17" spans="1:2" ht="12.75">
      <c r="A17">
        <f t="shared" si="0"/>
        <v>13</v>
      </c>
      <c r="B17">
        <f t="shared" si="1"/>
        <v>5.729912585423177</v>
      </c>
    </row>
    <row r="18" spans="1:2" ht="12.75">
      <c r="A18">
        <f t="shared" si="0"/>
        <v>14</v>
      </c>
      <c r="B18">
        <f t="shared" si="1"/>
        <v>6.3202756566089615</v>
      </c>
    </row>
    <row r="19" spans="1:2" ht="12.75">
      <c r="A19">
        <f t="shared" si="0"/>
        <v>15</v>
      </c>
      <c r="B19">
        <f t="shared" si="1"/>
        <v>6.852115350074435</v>
      </c>
    </row>
    <row r="20" spans="1:2" ht="12.75">
      <c r="A20">
        <f t="shared" si="0"/>
        <v>16</v>
      </c>
      <c r="B20">
        <f t="shared" si="1"/>
        <v>7.323766791624092</v>
      </c>
    </row>
    <row r="21" spans="1:2" ht="12.75">
      <c r="A21">
        <f t="shared" si="0"/>
        <v>17</v>
      </c>
      <c r="B21">
        <f t="shared" si="1"/>
        <v>7.736661180316194</v>
      </c>
    </row>
    <row r="22" spans="1:2" ht="12.75">
      <c r="A22">
        <f t="shared" si="0"/>
        <v>18</v>
      </c>
      <c r="B22">
        <f t="shared" si="1"/>
        <v>8.094281770553453</v>
      </c>
    </row>
    <row r="23" spans="1:2" ht="12.75">
      <c r="A23">
        <f t="shared" si="0"/>
        <v>19</v>
      </c>
      <c r="B23">
        <f t="shared" si="1"/>
        <v>8.401315881246186</v>
      </c>
    </row>
    <row r="24" spans="1:2" ht="12.75">
      <c r="A24">
        <f t="shared" si="0"/>
        <v>20</v>
      </c>
      <c r="B24">
        <f t="shared" si="1"/>
        <v>8.663015486721097</v>
      </c>
    </row>
    <row r="25" spans="1:2" ht="12.75">
      <c r="A25">
        <f t="shared" si="0"/>
        <v>21</v>
      </c>
      <c r="B25">
        <f t="shared" si="1"/>
        <v>8.88474605105505</v>
      </c>
    </row>
    <row r="26" spans="1:2" ht="12.75">
      <c r="A26">
        <f t="shared" si="0"/>
        <v>22</v>
      </c>
      <c r="B26">
        <f t="shared" si="1"/>
        <v>9.071689610000387</v>
      </c>
    </row>
    <row r="27" spans="1:2" ht="12.75">
      <c r="A27">
        <f t="shared" si="0"/>
        <v>23</v>
      </c>
      <c r="B27">
        <f t="shared" si="1"/>
        <v>9.228665895790396</v>
      </c>
    </row>
    <row r="28" spans="1:2" ht="12.75">
      <c r="A28">
        <f t="shared" si="0"/>
        <v>24</v>
      </c>
      <c r="B28">
        <f t="shared" si="1"/>
        <v>9.360038916182786</v>
      </c>
    </row>
    <row r="29" spans="1:2" ht="12.75">
      <c r="A29">
        <f t="shared" si="0"/>
        <v>25</v>
      </c>
      <c r="B29">
        <f t="shared" si="1"/>
        <v>9.469682286415239</v>
      </c>
    </row>
    <row r="30" spans="1:2" ht="12.75">
      <c r="A30">
        <f t="shared" si="0"/>
        <v>26</v>
      </c>
      <c r="B30">
        <f t="shared" si="1"/>
        <v>9.560982782954497</v>
      </c>
    </row>
    <row r="31" spans="1:2" ht="12.75">
      <c r="A31">
        <f t="shared" si="0"/>
        <v>27</v>
      </c>
      <c r="B31">
        <f t="shared" si="1"/>
        <v>9.6368670851882</v>
      </c>
    </row>
    <row r="32" spans="1:2" ht="12.75">
      <c r="A32">
        <f t="shared" si="0"/>
        <v>28</v>
      </c>
      <c r="B32">
        <f t="shared" si="1"/>
        <v>9.699841151223648</v>
      </c>
    </row>
    <row r="33" spans="1:2" ht="12.75">
      <c r="A33">
        <f t="shared" si="0"/>
        <v>29</v>
      </c>
      <c r="B33">
        <f t="shared" si="1"/>
        <v>9.752035116549795</v>
      </c>
    </row>
    <row r="34" spans="1:2" ht="12.75">
      <c r="A34">
        <f t="shared" si="0"/>
        <v>30</v>
      </c>
      <c r="B34">
        <f t="shared" si="1"/>
        <v>9.795249136479319</v>
      </c>
    </row>
  </sheetData>
  <dataValidations count="1">
    <dataValidation type="decimal" operator="greaterThan" allowBlank="1" showInputMessage="1" showErrorMessage="1" errorTitle="Chyba" error="Parametr musí být kladný" sqref="G2: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9" max="9" width="13.00390625" style="0" customWidth="1"/>
    <col min="16" max="16" width="13.140625" style="0" bestFit="1" customWidth="1"/>
  </cols>
  <sheetData>
    <row r="1" ht="23.25" customHeight="1">
      <c r="A1" s="2" t="s">
        <v>16</v>
      </c>
    </row>
    <row r="2" spans="5:11" ht="12.75">
      <c r="E2" s="4" t="s">
        <v>4</v>
      </c>
      <c r="F2" s="3" t="s">
        <v>10</v>
      </c>
      <c r="G2" s="6">
        <v>1.5</v>
      </c>
      <c r="I2" s="4" t="s">
        <v>6</v>
      </c>
      <c r="J2">
        <f>G3</f>
        <v>10</v>
      </c>
      <c r="K2" t="str">
        <f>IF($G$4&lt;$G$2/($G$2-1),"asymptoticky stabilní",IF($G$4&gt;$G$2/($G$2-1),"nestabilní",""))</f>
        <v>asymptoticky stabilní</v>
      </c>
    </row>
    <row r="3" spans="1:7" ht="12.75">
      <c r="A3" s="1" t="s">
        <v>2</v>
      </c>
      <c r="B3" s="1" t="s">
        <v>3</v>
      </c>
      <c r="F3" s="3" t="s">
        <v>11</v>
      </c>
      <c r="G3" s="6">
        <v>10</v>
      </c>
    </row>
    <row r="4" spans="1:7" ht="12.75">
      <c r="A4">
        <v>0</v>
      </c>
      <c r="B4" s="5">
        <v>0.01</v>
      </c>
      <c r="F4" s="3" t="s">
        <v>5</v>
      </c>
      <c r="G4" s="6">
        <v>1.1</v>
      </c>
    </row>
    <row r="5" spans="1:2" ht="12.75">
      <c r="A5">
        <f>A4+1</f>
        <v>1</v>
      </c>
      <c r="B5">
        <f>B4*$G$2</f>
        <v>0.015</v>
      </c>
    </row>
    <row r="6" spans="1:2" ht="12.75">
      <c r="A6">
        <f aca="true" t="shared" si="0" ref="A6:A34">A5+1</f>
        <v>2</v>
      </c>
      <c r="B6">
        <f>B5*$G$2/(1+($G$2-1)*(B4/$G$3)^$G$4)</f>
        <v>0.022494363056203826</v>
      </c>
    </row>
    <row r="7" spans="1:2" ht="12.75">
      <c r="A7">
        <f t="shared" si="0"/>
        <v>3</v>
      </c>
      <c r="B7">
        <f aca="true" t="shared" si="1" ref="B7:B34">B6*$G$2/(1+($G$2-1)*(B5/$G$3)^$G$4)</f>
        <v>0.033728341804517024</v>
      </c>
    </row>
    <row r="8" spans="1:2" ht="12.75">
      <c r="A8">
        <f t="shared" si="0"/>
        <v>4</v>
      </c>
      <c r="B8">
        <f t="shared" si="1"/>
        <v>0.050561604634221234</v>
      </c>
    </row>
    <row r="9" spans="1:2" ht="12.75">
      <c r="A9">
        <f t="shared" si="0"/>
        <v>5</v>
      </c>
      <c r="B9">
        <f t="shared" si="1"/>
        <v>0.0757700863088444</v>
      </c>
    </row>
    <row r="10" spans="1:2" ht="12.75">
      <c r="A10">
        <f t="shared" si="0"/>
        <v>6</v>
      </c>
      <c r="B10">
        <f t="shared" si="1"/>
        <v>0.11348604045334083</v>
      </c>
    </row>
    <row r="11" spans="1:2" ht="12.75">
      <c r="A11">
        <f t="shared" si="0"/>
        <v>7</v>
      </c>
      <c r="B11">
        <f t="shared" si="1"/>
        <v>0.16983420106563668</v>
      </c>
    </row>
    <row r="12" spans="1:2" ht="12.75">
      <c r="A12">
        <f t="shared" si="0"/>
        <v>8</v>
      </c>
      <c r="B12">
        <f t="shared" si="1"/>
        <v>0.25383095528593413</v>
      </c>
    </row>
    <row r="13" spans="1:2" ht="12.75">
      <c r="A13">
        <f t="shared" si="0"/>
        <v>9</v>
      </c>
      <c r="B13">
        <f t="shared" si="1"/>
        <v>0.37860755035208987</v>
      </c>
    </row>
    <row r="14" spans="1:2" ht="12.75">
      <c r="A14">
        <f t="shared" si="0"/>
        <v>10</v>
      </c>
      <c r="B14">
        <f t="shared" si="1"/>
        <v>0.5629631057489669</v>
      </c>
    </row>
    <row r="15" spans="1:2" ht="12.75">
      <c r="A15">
        <f t="shared" si="0"/>
        <v>11</v>
      </c>
      <c r="B15">
        <f t="shared" si="1"/>
        <v>0.8330771982288441</v>
      </c>
    </row>
    <row r="16" spans="1:2" ht="12.75">
      <c r="A16">
        <f t="shared" si="0"/>
        <v>12</v>
      </c>
      <c r="B16">
        <f t="shared" si="1"/>
        <v>1.223781199312134</v>
      </c>
    </row>
    <row r="17" spans="1:2" ht="12.75">
      <c r="A17">
        <f t="shared" si="0"/>
        <v>13</v>
      </c>
      <c r="B17">
        <f t="shared" si="1"/>
        <v>1.777910922467972</v>
      </c>
    </row>
    <row r="18" spans="1:2" ht="12.75">
      <c r="A18">
        <f t="shared" si="0"/>
        <v>14</v>
      </c>
      <c r="B18">
        <f t="shared" si="1"/>
        <v>2.5408510578259222</v>
      </c>
    </row>
    <row r="19" spans="1:2" ht="12.75">
      <c r="A19">
        <f t="shared" si="0"/>
        <v>15</v>
      </c>
      <c r="B19">
        <f t="shared" si="1"/>
        <v>3.546050681398688</v>
      </c>
    </row>
    <row r="20" spans="1:2" ht="12.75">
      <c r="A20">
        <f t="shared" si="0"/>
        <v>16</v>
      </c>
      <c r="B20">
        <f t="shared" si="1"/>
        <v>4.788611066817583</v>
      </c>
    </row>
    <row r="21" spans="1:2" ht="12.75">
      <c r="A21">
        <f t="shared" si="0"/>
        <v>17</v>
      </c>
      <c r="B21">
        <f t="shared" si="1"/>
        <v>6.193015899731314</v>
      </c>
    </row>
    <row r="22" spans="1:2" ht="12.75">
      <c r="A22">
        <f t="shared" si="0"/>
        <v>18</v>
      </c>
      <c r="B22">
        <f t="shared" si="1"/>
        <v>7.5992048357495765</v>
      </c>
    </row>
    <row r="23" spans="1:2" ht="12.75">
      <c r="A23">
        <f t="shared" si="0"/>
        <v>19</v>
      </c>
      <c r="B23">
        <f t="shared" si="1"/>
        <v>8.80105766203659</v>
      </c>
    </row>
    <row r="24" spans="1:2" ht="12.75">
      <c r="A24">
        <f t="shared" si="0"/>
        <v>20</v>
      </c>
      <c r="B24">
        <f t="shared" si="1"/>
        <v>9.638511636728259</v>
      </c>
    </row>
    <row r="25" spans="1:2" ht="12.75">
      <c r="A25">
        <f t="shared" si="0"/>
        <v>21</v>
      </c>
      <c r="B25">
        <f t="shared" si="1"/>
        <v>10.078831861293969</v>
      </c>
    </row>
    <row r="26" spans="1:2" ht="12.75">
      <c r="A26">
        <f t="shared" si="0"/>
        <v>22</v>
      </c>
      <c r="B26">
        <f t="shared" si="1"/>
        <v>10.213966230753991</v>
      </c>
    </row>
    <row r="27" spans="1:2" ht="12.75">
      <c r="A27">
        <f t="shared" si="0"/>
        <v>23</v>
      </c>
      <c r="B27">
        <f t="shared" si="1"/>
        <v>10.184516294241531</v>
      </c>
    </row>
    <row r="28" spans="1:2" ht="12.75">
      <c r="A28">
        <f t="shared" si="0"/>
        <v>24</v>
      </c>
      <c r="B28">
        <f t="shared" si="1"/>
        <v>10.105152764687604</v>
      </c>
    </row>
    <row r="29" spans="1:2" ht="12.75">
      <c r="A29">
        <f t="shared" si="0"/>
        <v>25</v>
      </c>
      <c r="B29">
        <f t="shared" si="1"/>
        <v>10.037182919024895</v>
      </c>
    </row>
    <row r="30" spans="1:2" ht="12.75">
      <c r="A30">
        <f t="shared" si="0"/>
        <v>26</v>
      </c>
      <c r="B30">
        <f t="shared" si="1"/>
        <v>9.998612051758998</v>
      </c>
    </row>
    <row r="31" spans="1:2" ht="12.75">
      <c r="A31">
        <f t="shared" si="0"/>
        <v>27</v>
      </c>
      <c r="B31">
        <f t="shared" si="1"/>
        <v>9.9849962424222</v>
      </c>
    </row>
    <row r="32" spans="1:2" ht="12.75">
      <c r="A32">
        <f t="shared" si="0"/>
        <v>28</v>
      </c>
      <c r="B32">
        <f t="shared" si="1"/>
        <v>9.985504415549373</v>
      </c>
    </row>
    <row r="33" spans="1:2" ht="12.75">
      <c r="A33">
        <f t="shared" si="0"/>
        <v>29</v>
      </c>
      <c r="B33">
        <f t="shared" si="1"/>
        <v>9.991000429803346</v>
      </c>
    </row>
    <row r="34" spans="1:2" ht="12.75">
      <c r="A34">
        <f t="shared" si="0"/>
        <v>30</v>
      </c>
      <c r="B34">
        <f t="shared" si="1"/>
        <v>9.9963131325985</v>
      </c>
    </row>
  </sheetData>
  <dataValidations count="2">
    <dataValidation type="decimal" operator="greaterThan" allowBlank="1" showInputMessage="1" showErrorMessage="1" errorTitle="Chyba" error="Parametr musí být větší než 1" sqref="G2">
      <formula1>1</formula1>
    </dataValidation>
    <dataValidation type="decimal" operator="greaterThan" allowBlank="1" showInputMessage="1" showErrorMessage="1" errorTitle="Chyba" error="Parametr musí být kladný" sqref="G3">
      <formula1>0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2" sqref="A2"/>
    </sheetView>
  </sheetViews>
  <sheetFormatPr defaultColWidth="9.140625" defaultRowHeight="12.75"/>
  <cols>
    <col min="5" max="5" width="11.57421875" style="0" customWidth="1"/>
    <col min="6" max="6" width="30.57421875" style="0" customWidth="1"/>
    <col min="9" max="9" width="13.00390625" style="0" customWidth="1"/>
    <col min="16" max="16" width="13.140625" style="0" bestFit="1" customWidth="1"/>
  </cols>
  <sheetData>
    <row r="1" ht="23.25" customHeight="1">
      <c r="A1" s="2" t="s">
        <v>17</v>
      </c>
    </row>
    <row r="2" spans="5:10" ht="12.75">
      <c r="E2" s="4" t="s">
        <v>4</v>
      </c>
      <c r="F2" t="s">
        <v>20</v>
      </c>
      <c r="G2" s="6">
        <v>1</v>
      </c>
      <c r="I2" s="4" t="s">
        <v>24</v>
      </c>
      <c r="J2">
        <f>($G$3*(1-$G$4)+$G$5+SQRT(($G$3*(1-$G$4)+$G$5)^2-4*($G$3*(1-$G$4)*$G$5-$G$2*$G$3*$G$4)))/2</f>
        <v>1.618033988749895</v>
      </c>
    </row>
    <row r="3" spans="1:7" ht="12.75">
      <c r="A3" s="1" t="s">
        <v>2</v>
      </c>
      <c r="B3" s="1" t="s">
        <v>18</v>
      </c>
      <c r="C3" s="1" t="s">
        <v>3</v>
      </c>
      <c r="D3" s="7" t="s">
        <v>19</v>
      </c>
      <c r="F3" t="s">
        <v>21</v>
      </c>
      <c r="G3" s="6">
        <v>1</v>
      </c>
    </row>
    <row r="4" spans="1:7" ht="12.75">
      <c r="A4">
        <v>0</v>
      </c>
      <c r="B4" s="5">
        <v>1</v>
      </c>
      <c r="C4" s="5">
        <v>0</v>
      </c>
      <c r="D4">
        <f>B4+C4</f>
        <v>1</v>
      </c>
      <c r="F4" t="s">
        <v>22</v>
      </c>
      <c r="G4" s="6">
        <v>1</v>
      </c>
    </row>
    <row r="5" spans="1:7" ht="12.75">
      <c r="A5">
        <f aca="true" t="shared" si="0" ref="A5:A34">A4+1</f>
        <v>1</v>
      </c>
      <c r="B5">
        <f>$G$3*(1-$G$4)*B4+$G$2*C4</f>
        <v>0</v>
      </c>
      <c r="C5">
        <f>$G$3*$G$4*B4+$G$5*C4</f>
        <v>1</v>
      </c>
      <c r="D5">
        <f>B5+C5</f>
        <v>1</v>
      </c>
      <c r="F5" t="s">
        <v>23</v>
      </c>
      <c r="G5" s="6">
        <v>1</v>
      </c>
    </row>
    <row r="6" spans="1:4" ht="12.75">
      <c r="A6">
        <f t="shared" si="0"/>
        <v>2</v>
      </c>
      <c r="B6">
        <f aca="true" t="shared" si="1" ref="B6:B34">$G$3*(1-$G$4)*B5+$G$2*C5</f>
        <v>1</v>
      </c>
      <c r="C6">
        <f aca="true" t="shared" si="2" ref="C6:C34">$G$3*$G$4*B5+$G$5*C5</f>
        <v>1</v>
      </c>
      <c r="D6">
        <f aca="true" t="shared" si="3" ref="D6:D34">B6+C6</f>
        <v>2</v>
      </c>
    </row>
    <row r="7" spans="1:4" ht="12.75">
      <c r="A7">
        <f t="shared" si="0"/>
        <v>3</v>
      </c>
      <c r="B7">
        <f t="shared" si="1"/>
        <v>1</v>
      </c>
      <c r="C7">
        <f t="shared" si="2"/>
        <v>2</v>
      </c>
      <c r="D7">
        <f t="shared" si="3"/>
        <v>3</v>
      </c>
    </row>
    <row r="8" spans="1:4" ht="12.75">
      <c r="A8">
        <f t="shared" si="0"/>
        <v>4</v>
      </c>
      <c r="B8">
        <f t="shared" si="1"/>
        <v>2</v>
      </c>
      <c r="C8">
        <f t="shared" si="2"/>
        <v>3</v>
      </c>
      <c r="D8">
        <f t="shared" si="3"/>
        <v>5</v>
      </c>
    </row>
    <row r="9" spans="1:4" ht="12.75">
      <c r="A9">
        <f t="shared" si="0"/>
        <v>5</v>
      </c>
      <c r="B9">
        <f t="shared" si="1"/>
        <v>3</v>
      </c>
      <c r="C9">
        <f t="shared" si="2"/>
        <v>5</v>
      </c>
      <c r="D9">
        <f t="shared" si="3"/>
        <v>8</v>
      </c>
    </row>
    <row r="10" spans="1:4" ht="12.75">
      <c r="A10">
        <f t="shared" si="0"/>
        <v>6</v>
      </c>
      <c r="B10">
        <f t="shared" si="1"/>
        <v>5</v>
      </c>
      <c r="C10">
        <f t="shared" si="2"/>
        <v>8</v>
      </c>
      <c r="D10">
        <f t="shared" si="3"/>
        <v>13</v>
      </c>
    </row>
    <row r="11" spans="1:4" ht="12.75">
      <c r="A11">
        <f t="shared" si="0"/>
        <v>7</v>
      </c>
      <c r="B11">
        <f t="shared" si="1"/>
        <v>8</v>
      </c>
      <c r="C11">
        <f t="shared" si="2"/>
        <v>13</v>
      </c>
      <c r="D11">
        <f t="shared" si="3"/>
        <v>21</v>
      </c>
    </row>
    <row r="12" spans="1:4" ht="12.75">
      <c r="A12">
        <f t="shared" si="0"/>
        <v>8</v>
      </c>
      <c r="B12">
        <f t="shared" si="1"/>
        <v>13</v>
      </c>
      <c r="C12">
        <f t="shared" si="2"/>
        <v>21</v>
      </c>
      <c r="D12">
        <f t="shared" si="3"/>
        <v>34</v>
      </c>
    </row>
    <row r="13" spans="1:4" ht="12.75">
      <c r="A13">
        <f t="shared" si="0"/>
        <v>9</v>
      </c>
      <c r="B13">
        <f t="shared" si="1"/>
        <v>21</v>
      </c>
      <c r="C13">
        <f t="shared" si="2"/>
        <v>34</v>
      </c>
      <c r="D13">
        <f t="shared" si="3"/>
        <v>55</v>
      </c>
    </row>
    <row r="14" spans="1:4" ht="12.75">
      <c r="A14">
        <f t="shared" si="0"/>
        <v>10</v>
      </c>
      <c r="B14">
        <f t="shared" si="1"/>
        <v>34</v>
      </c>
      <c r="C14">
        <f t="shared" si="2"/>
        <v>55</v>
      </c>
      <c r="D14">
        <f t="shared" si="3"/>
        <v>89</v>
      </c>
    </row>
    <row r="15" spans="1:4" ht="12.75">
      <c r="A15">
        <f t="shared" si="0"/>
        <v>11</v>
      </c>
      <c r="B15">
        <f t="shared" si="1"/>
        <v>55</v>
      </c>
      <c r="C15">
        <f t="shared" si="2"/>
        <v>89</v>
      </c>
      <c r="D15">
        <f t="shared" si="3"/>
        <v>144</v>
      </c>
    </row>
    <row r="16" spans="1:4" ht="12.75">
      <c r="A16">
        <f t="shared" si="0"/>
        <v>12</v>
      </c>
      <c r="B16">
        <f t="shared" si="1"/>
        <v>89</v>
      </c>
      <c r="C16">
        <f t="shared" si="2"/>
        <v>144</v>
      </c>
      <c r="D16">
        <f t="shared" si="3"/>
        <v>233</v>
      </c>
    </row>
    <row r="17" spans="1:4" ht="12.75">
      <c r="A17">
        <f t="shared" si="0"/>
        <v>13</v>
      </c>
      <c r="B17">
        <f t="shared" si="1"/>
        <v>144</v>
      </c>
      <c r="C17">
        <f t="shared" si="2"/>
        <v>233</v>
      </c>
      <c r="D17">
        <f t="shared" si="3"/>
        <v>377</v>
      </c>
    </row>
    <row r="18" spans="1:4" ht="12.75">
      <c r="A18">
        <f t="shared" si="0"/>
        <v>14</v>
      </c>
      <c r="B18">
        <f t="shared" si="1"/>
        <v>233</v>
      </c>
      <c r="C18">
        <f t="shared" si="2"/>
        <v>377</v>
      </c>
      <c r="D18">
        <f t="shared" si="3"/>
        <v>610</v>
      </c>
    </row>
    <row r="19" spans="1:4" ht="12.75">
      <c r="A19">
        <f t="shared" si="0"/>
        <v>15</v>
      </c>
      <c r="B19">
        <f t="shared" si="1"/>
        <v>377</v>
      </c>
      <c r="C19">
        <f t="shared" si="2"/>
        <v>610</v>
      </c>
      <c r="D19">
        <f t="shared" si="3"/>
        <v>987</v>
      </c>
    </row>
    <row r="20" spans="1:4" ht="12.75">
      <c r="A20">
        <f t="shared" si="0"/>
        <v>16</v>
      </c>
      <c r="B20">
        <f t="shared" si="1"/>
        <v>610</v>
      </c>
      <c r="C20">
        <f t="shared" si="2"/>
        <v>987</v>
      </c>
      <c r="D20">
        <f t="shared" si="3"/>
        <v>1597</v>
      </c>
    </row>
    <row r="21" spans="1:4" ht="12.75">
      <c r="A21">
        <f t="shared" si="0"/>
        <v>17</v>
      </c>
      <c r="B21">
        <f t="shared" si="1"/>
        <v>987</v>
      </c>
      <c r="C21">
        <f t="shared" si="2"/>
        <v>1597</v>
      </c>
      <c r="D21">
        <f t="shared" si="3"/>
        <v>2584</v>
      </c>
    </row>
    <row r="22" spans="1:4" ht="12.75">
      <c r="A22">
        <f t="shared" si="0"/>
        <v>18</v>
      </c>
      <c r="B22">
        <f t="shared" si="1"/>
        <v>1597</v>
      </c>
      <c r="C22">
        <f t="shared" si="2"/>
        <v>2584</v>
      </c>
      <c r="D22">
        <f t="shared" si="3"/>
        <v>4181</v>
      </c>
    </row>
    <row r="23" spans="1:4" ht="12.75">
      <c r="A23">
        <f t="shared" si="0"/>
        <v>19</v>
      </c>
      <c r="B23">
        <f t="shared" si="1"/>
        <v>2584</v>
      </c>
      <c r="C23">
        <f t="shared" si="2"/>
        <v>4181</v>
      </c>
      <c r="D23">
        <f t="shared" si="3"/>
        <v>6765</v>
      </c>
    </row>
    <row r="24" spans="1:4" ht="12.75">
      <c r="A24">
        <f t="shared" si="0"/>
        <v>20</v>
      </c>
      <c r="B24">
        <f t="shared" si="1"/>
        <v>4181</v>
      </c>
      <c r="C24">
        <f t="shared" si="2"/>
        <v>6765</v>
      </c>
      <c r="D24">
        <f t="shared" si="3"/>
        <v>10946</v>
      </c>
    </row>
    <row r="25" spans="1:4" ht="12.75">
      <c r="A25">
        <f t="shared" si="0"/>
        <v>21</v>
      </c>
      <c r="B25">
        <f t="shared" si="1"/>
        <v>6765</v>
      </c>
      <c r="C25">
        <f t="shared" si="2"/>
        <v>10946</v>
      </c>
      <c r="D25">
        <f t="shared" si="3"/>
        <v>17711</v>
      </c>
    </row>
    <row r="26" spans="1:4" ht="12.75">
      <c r="A26">
        <f t="shared" si="0"/>
        <v>22</v>
      </c>
      <c r="B26">
        <f t="shared" si="1"/>
        <v>10946</v>
      </c>
      <c r="C26">
        <f t="shared" si="2"/>
        <v>17711</v>
      </c>
      <c r="D26">
        <f t="shared" si="3"/>
        <v>28657</v>
      </c>
    </row>
    <row r="27" spans="1:4" ht="12.75">
      <c r="A27">
        <f t="shared" si="0"/>
        <v>23</v>
      </c>
      <c r="B27">
        <f t="shared" si="1"/>
        <v>17711</v>
      </c>
      <c r="C27">
        <f t="shared" si="2"/>
        <v>28657</v>
      </c>
      <c r="D27">
        <f t="shared" si="3"/>
        <v>46368</v>
      </c>
    </row>
    <row r="28" spans="1:4" ht="12.75">
      <c r="A28">
        <f t="shared" si="0"/>
        <v>24</v>
      </c>
      <c r="B28">
        <f t="shared" si="1"/>
        <v>28657</v>
      </c>
      <c r="C28">
        <f t="shared" si="2"/>
        <v>46368</v>
      </c>
      <c r="D28">
        <f t="shared" si="3"/>
        <v>75025</v>
      </c>
    </row>
    <row r="29" spans="1:4" ht="12.75">
      <c r="A29">
        <f t="shared" si="0"/>
        <v>25</v>
      </c>
      <c r="B29">
        <f t="shared" si="1"/>
        <v>46368</v>
      </c>
      <c r="C29">
        <f t="shared" si="2"/>
        <v>75025</v>
      </c>
      <c r="D29">
        <f t="shared" si="3"/>
        <v>121393</v>
      </c>
    </row>
    <row r="30" spans="1:4" ht="12.75">
      <c r="A30">
        <f t="shared" si="0"/>
        <v>26</v>
      </c>
      <c r="B30">
        <f t="shared" si="1"/>
        <v>75025</v>
      </c>
      <c r="C30">
        <f t="shared" si="2"/>
        <v>121393</v>
      </c>
      <c r="D30">
        <f t="shared" si="3"/>
        <v>196418</v>
      </c>
    </row>
    <row r="31" spans="1:4" ht="12.75">
      <c r="A31">
        <f t="shared" si="0"/>
        <v>27</v>
      </c>
      <c r="B31">
        <f t="shared" si="1"/>
        <v>121393</v>
      </c>
      <c r="C31">
        <f t="shared" si="2"/>
        <v>196418</v>
      </c>
      <c r="D31">
        <f t="shared" si="3"/>
        <v>317811</v>
      </c>
    </row>
    <row r="32" spans="1:4" ht="12.75">
      <c r="A32">
        <f t="shared" si="0"/>
        <v>28</v>
      </c>
      <c r="B32">
        <f t="shared" si="1"/>
        <v>196418</v>
      </c>
      <c r="C32">
        <f t="shared" si="2"/>
        <v>317811</v>
      </c>
      <c r="D32">
        <f t="shared" si="3"/>
        <v>514229</v>
      </c>
    </row>
    <row r="33" spans="1:4" ht="12.75">
      <c r="A33">
        <f t="shared" si="0"/>
        <v>29</v>
      </c>
      <c r="B33">
        <f t="shared" si="1"/>
        <v>317811</v>
      </c>
      <c r="C33">
        <f t="shared" si="2"/>
        <v>514229</v>
      </c>
      <c r="D33">
        <f t="shared" si="3"/>
        <v>832040</v>
      </c>
    </row>
    <row r="34" spans="1:4" ht="12.75">
      <c r="A34">
        <f t="shared" si="0"/>
        <v>30</v>
      </c>
      <c r="B34">
        <f t="shared" si="1"/>
        <v>514229</v>
      </c>
      <c r="C34">
        <f t="shared" si="2"/>
        <v>832040</v>
      </c>
      <c r="D34">
        <f t="shared" si="3"/>
        <v>1346269</v>
      </c>
    </row>
  </sheetData>
  <dataValidations count="2">
    <dataValidation type="decimal" operator="greaterThan" allowBlank="1" showInputMessage="1" showErrorMessage="1" errorTitle="Chyba" error="Parametr musí být nezáporné" sqref="G2">
      <formula1>0</formula1>
    </dataValidation>
    <dataValidation type="decimal" allowBlank="1" showInputMessage="1" showErrorMessage="1" errorTitle="Chyba" error="Parametr musí být mezi 0 a 1" sqref="G3:G5">
      <formula1>0</formula1>
      <formula2>1</formula2>
    </dataValidation>
  </dataValidations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2003-02-23T15:52:41Z</dcterms:created>
  <dcterms:modified xsi:type="dcterms:W3CDTF">2007-10-28T20:08:37Z</dcterms:modified>
  <cp:category/>
  <cp:version/>
  <cp:contentType/>
  <cp:contentStatus/>
</cp:coreProperties>
</file>