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47" activeTab="0"/>
  </bookViews>
  <sheets>
    <sheet name="Fibonacciovi králíci" sheetId="1" r:id="rId1"/>
    <sheet name="Králíci" sheetId="2" r:id="rId2"/>
    <sheet name="Dvousexoví králíci" sheetId="3" r:id="rId3"/>
    <sheet name="Jestřáb a holubice" sheetId="4" r:id="rId4"/>
    <sheet name="Uta stansburniana" sheetId="5" r:id="rId5"/>
    <sheet name="Válka pohlaví" sheetId="6" r:id="rId6"/>
    <sheet name="Romeo a Julie" sheetId="7" r:id="rId7"/>
  </sheets>
  <definedNames/>
  <calcPr fullCalcOnLoad="1"/>
</workbook>
</file>

<file path=xl/sharedStrings.xml><?xml version="1.0" encoding="utf-8"?>
<sst xmlns="http://schemas.openxmlformats.org/spreadsheetml/2006/main" count="72" uniqueCount="50">
  <si>
    <t>t</t>
  </si>
  <si>
    <r>
      <t>y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</si>
  <si>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x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</si>
  <si>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z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</si>
  <si>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Přežití juvenilních</t>
  </si>
  <si>
    <t>Přežití plodných</t>
  </si>
  <si>
    <t>Dospívání</t>
  </si>
  <si>
    <t>Plodnost</t>
  </si>
  <si>
    <r>
      <t>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</si>
  <si>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σ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</si>
  <si>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γ=</t>
  </si>
  <si>
    <r>
      <t>f</t>
    </r>
    <r>
      <rPr>
        <sz val="10"/>
        <rFont val="Arial"/>
        <family val="2"/>
      </rPr>
      <t>=</t>
    </r>
  </si>
  <si>
    <r>
      <t>B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),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))</t>
    </r>
  </si>
  <si>
    <r>
      <t>x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</si>
  <si>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y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</si>
  <si>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x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</si>
  <si>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y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</si>
  <si>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Samice</t>
  </si>
  <si>
    <t>Samci</t>
  </si>
  <si>
    <t>Plodnost páru</t>
  </si>
  <si>
    <r>
      <t>φ</t>
    </r>
    <r>
      <rPr>
        <sz val="10"/>
        <rFont val="Arial"/>
        <family val="2"/>
      </rPr>
      <t>=</t>
    </r>
  </si>
  <si>
    <t>Census</t>
  </si>
  <si>
    <t>Poměr pohlaví</t>
  </si>
  <si>
    <t>ρ=</t>
  </si>
  <si>
    <t>Růstový koeficient:</t>
  </si>
  <si>
    <r>
      <t>R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</si>
  <si>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J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</si>
  <si>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t>setrvačnost</t>
  </si>
  <si>
    <t>závislost</t>
  </si>
  <si>
    <t>Romeo</t>
  </si>
  <si>
    <t>Julie</t>
  </si>
  <si>
    <r>
      <t>x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</si>
  <si>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x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</si>
  <si>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Hodnota zdroje (samic)</t>
  </si>
  <si>
    <t>Náklady na boj</t>
  </si>
  <si>
    <r>
      <t>V</t>
    </r>
    <r>
      <rPr>
        <sz val="10"/>
        <rFont val="Arial"/>
        <family val="2"/>
      </rPr>
      <t>=</t>
    </r>
  </si>
  <si>
    <r>
      <t>C</t>
    </r>
    <r>
      <rPr>
        <sz val="10"/>
        <rFont val="Arial"/>
        <family val="2"/>
      </rPr>
      <t>=</t>
    </r>
  </si>
  <si>
    <r>
      <t>x</t>
    </r>
    <r>
      <rPr>
        <i/>
        <vertAlign val="subscript"/>
        <sz val="10"/>
        <rFont val="Arial"/>
        <family val="2"/>
      </rPr>
      <t>3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</si>
  <si>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f</t>
    </r>
    <r>
      <rPr>
        <i/>
        <vertAlign val="subscript"/>
        <sz val="10"/>
        <rFont val="Arial"/>
        <family val="2"/>
      </rPr>
      <t>1</t>
    </r>
  </si>
  <si>
    <r>
      <t>f</t>
    </r>
    <r>
      <rPr>
        <i/>
        <vertAlign val="subscript"/>
        <sz val="10"/>
        <rFont val="Arial"/>
        <family val="2"/>
      </rPr>
      <t>2</t>
    </r>
  </si>
  <si>
    <r>
      <t>y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</si>
  <si>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>y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</si>
  <si>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g</t>
    </r>
    <r>
      <rPr>
        <i/>
        <vertAlign val="subscript"/>
        <sz val="10"/>
        <rFont val="Arial"/>
        <family val="2"/>
      </rPr>
      <t>1</t>
    </r>
  </si>
  <si>
    <r>
      <t>g</t>
    </r>
    <r>
      <rPr>
        <i/>
        <vertAlign val="subscript"/>
        <sz val="10"/>
        <rFont val="Arial"/>
        <family val="2"/>
      </rPr>
      <t>2</t>
    </r>
  </si>
  <si>
    <t>Hodnota potomka</t>
  </si>
  <si>
    <t>V=</t>
  </si>
  <si>
    <t>Rodičovská investice</t>
  </si>
  <si>
    <t>Náklady na námluvy</t>
  </si>
  <si>
    <t>C=</t>
  </si>
  <si>
    <t>c=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</si>
</sst>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i/>
      <vertAlign val="subscript"/>
      <sz val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'Fibonacciovi králíci'!$A$2:$A$14</c:f>
              <c:numCache/>
            </c:numRef>
          </c:xVal>
          <c:yVal>
            <c:numRef>
              <c:f>'Fibonacciovi králíci'!$D$2:$D$14</c:f>
              <c:numCache/>
            </c:numRef>
          </c:yVal>
          <c:smooth val="0"/>
        </c:ser>
        <c:axId val="35038938"/>
        <c:axId val="46914987"/>
      </c:scatterChart>
      <c:val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987"/>
        <c:crosses val="autoZero"/>
        <c:crossBetween val="midCat"/>
        <c:dispUnits/>
      </c:val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Králíci!$A$2:$A$32</c:f>
              <c:numCache/>
            </c:numRef>
          </c:xVal>
          <c:yVal>
            <c:numRef>
              <c:f>Králíci!$D$2:$D$32</c:f>
              <c:numCache/>
            </c:numRef>
          </c:yVal>
          <c:smooth val="0"/>
        </c:ser>
        <c:axId val="19581700"/>
        <c:axId val="42017573"/>
      </c:scatterChart>
      <c:valAx>
        <c:axId val="1958170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crossBetween val="midCat"/>
        <c:dispUnits/>
      </c:val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'Dvousexoví králíci'!$A$2:$A$32</c:f>
              <c:numCache/>
            </c:numRef>
          </c:xVal>
          <c:yVal>
            <c:numRef>
              <c:f>'Dvousexoví králíci'!$H$2:$H$32</c:f>
              <c:numCache/>
            </c:numRef>
          </c:yVal>
          <c:smooth val="0"/>
        </c:ser>
        <c:axId val="42613838"/>
        <c:axId val="47980223"/>
      </c:scatterChart>
      <c:valAx>
        <c:axId val="4261383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crossBetween val="midCat"/>
        <c:dispUnits/>
      </c:val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Census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Jestřáb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'Jestřáb a holubice'!$A$2:$A$37</c:f>
              <c:numCache/>
            </c:numRef>
          </c:xVal>
          <c:yVal>
            <c:numRef>
              <c:f>'Jestřáb a holubice'!$B$2:$B$37</c:f>
              <c:numCache/>
            </c:numRef>
          </c:yVal>
          <c:smooth val="0"/>
        </c:ser>
        <c:ser>
          <c:idx val="1"/>
          <c:order val="1"/>
          <c:tx>
            <c:v>Holubice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'Jestřáb a holubice'!$A$2:$A$37</c:f>
              <c:numCache/>
            </c:numRef>
          </c:xVal>
          <c:yVal>
            <c:numRef>
              <c:f>'Jestřáb a holubice'!$C$2:$C$37</c:f>
              <c:numCache/>
            </c:numRef>
          </c:yVal>
          <c:smooth val="0"/>
        </c:ser>
        <c:axId val="29168824"/>
        <c:axId val="61192825"/>
      </c:scatterChart>
      <c:valAx>
        <c:axId val="2916882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825"/>
        <c:crosses val="autoZero"/>
        <c:crossBetween val="midCat"/>
        <c:dispUnits/>
      </c:valAx>
      <c:valAx>
        <c:axId val="611928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relativní četnost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1975"/>
          <c:w val="0.91375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'Uta stansburniana'!$A$2:$A$37</c:f>
              <c:numCache/>
            </c:numRef>
          </c:xVal>
          <c:yVal>
            <c:numRef>
              <c:f>'Uta stansburniana'!$B$2:$B$37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'Uta stansburniana'!$A$2:$A$37</c:f>
              <c:numCache/>
            </c:numRef>
          </c:xVal>
          <c:yVal>
            <c:numRef>
              <c:f>'Uta stansburniana'!$C$2:$C$37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'Uta stansburniana'!$A$2:$A$37</c:f>
              <c:numCache/>
            </c:numRef>
          </c:xVal>
          <c:yVal>
            <c:numRef>
              <c:f>'Uta stansburniana'!$D$2:$D$37</c:f>
              <c:numCache/>
            </c:numRef>
          </c:yVal>
          <c:smooth val="0"/>
        </c:ser>
        <c:axId val="13864514"/>
        <c:axId val="57671763"/>
      </c:scatterChart>
      <c:valAx>
        <c:axId val="1386451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71763"/>
        <c:crosses val="autoZero"/>
        <c:crossBetween val="midCat"/>
        <c:dispUnits/>
      </c:valAx>
      <c:valAx>
        <c:axId val="576717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relativní četnost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zdrženlivá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'Válka pohlaví'!$A$2:$A$52</c:f>
              <c:numCache/>
            </c:numRef>
          </c:xVal>
          <c:yVal>
            <c:numRef>
              <c:f>'Válka pohlaví'!$B$2:$B$52</c:f>
              <c:numCache/>
            </c:numRef>
          </c:yVal>
          <c:smooth val="0"/>
        </c:ser>
        <c:ser>
          <c:idx val="1"/>
          <c:order val="1"/>
          <c:tx>
            <c:v>nevázaná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'Válka pohlaví'!$A$2:$A$52</c:f>
              <c:numCache/>
            </c:numRef>
          </c:xVal>
          <c:yVal>
            <c:numRef>
              <c:f>'Válka pohlaví'!$C$2:$C$52</c:f>
              <c:numCache/>
            </c:numRef>
          </c:yVal>
          <c:smooth val="0"/>
        </c:ser>
        <c:ser>
          <c:idx val="2"/>
          <c:order val="2"/>
          <c:tx>
            <c:v>věrný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'Válka pohlaví'!$A$2:$A$52</c:f>
              <c:numCache/>
            </c:numRef>
          </c:xVal>
          <c:yVal>
            <c:numRef>
              <c:f>'Válka pohlaví'!$D$2:$D$52</c:f>
              <c:numCache/>
            </c:numRef>
          </c:yVal>
          <c:smooth val="0"/>
        </c:ser>
        <c:ser>
          <c:idx val="3"/>
          <c:order val="3"/>
          <c:tx>
            <c:v>záletník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'Válka pohlaví'!$A$2:$A$52</c:f>
              <c:numCache/>
            </c:numRef>
          </c:xVal>
          <c:yVal>
            <c:numRef>
              <c:f>'Válka pohlaví'!$E$2:$E$52</c:f>
              <c:numCache/>
            </c:numRef>
          </c:yVal>
          <c:smooth val="0"/>
        </c:ser>
        <c:axId val="49283820"/>
        <c:axId val="40901197"/>
      </c:scatterChart>
      <c:valAx>
        <c:axId val="4928382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01197"/>
        <c:crosses val="autoZero"/>
        <c:crossBetween val="midCat"/>
        <c:dispUnits/>
      </c:valAx>
      <c:valAx>
        <c:axId val="409011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relativní četnost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Romeo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'Romeo a Julie'!$A$2:$A$32</c:f>
              <c:numCache/>
            </c:numRef>
          </c:xVal>
          <c:yVal>
            <c:numRef>
              <c:f>'Romeo a Julie'!$B$2:$B$32</c:f>
              <c:numCache/>
            </c:numRef>
          </c:yVal>
          <c:smooth val="0"/>
        </c:ser>
        <c:ser>
          <c:idx val="1"/>
          <c:order val="1"/>
          <c:tx>
            <c:v>Julie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'Romeo a Julie'!$A$2:$A$32</c:f>
              <c:numCache/>
            </c:numRef>
          </c:xVal>
          <c:yVal>
            <c:numRef>
              <c:f>'Romeo a Julie'!$C$2:$C$32</c:f>
              <c:numCache/>
            </c:numRef>
          </c:yVal>
          <c:smooth val="0"/>
        </c:ser>
        <c:axId val="32566454"/>
        <c:axId val="24662631"/>
      </c:scatterChart>
      <c:valAx>
        <c:axId val="3256645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2631"/>
        <c:crosses val="autoZero"/>
        <c:crossBetween val="midCat"/>
        <c:dispUnits/>
      </c:valAx>
      <c:valAx>
        <c:axId val="2466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R(t), J(t)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9525</xdr:rowOff>
    </xdr:from>
    <xdr:to>
      <xdr:col>15</xdr:col>
      <xdr:colOff>352425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43225" y="1019175"/>
        <a:ext cx="6553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0</xdr:rowOff>
    </xdr:from>
    <xdr:to>
      <xdr:col>14</xdr:col>
      <xdr:colOff>552450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943225" y="1009650"/>
        <a:ext cx="6324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142875</xdr:rowOff>
    </xdr:from>
    <xdr:to>
      <xdr:col>15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5105400" y="1152525"/>
        <a:ext cx="5105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152400</xdr:rowOff>
    </xdr:from>
    <xdr:to>
      <xdr:col>14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162300" y="51435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133350</xdr:rowOff>
    </xdr:from>
    <xdr:to>
      <xdr:col>14</xdr:col>
      <xdr:colOff>152400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209925" y="495300"/>
        <a:ext cx="5629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</xdr:row>
      <xdr:rowOff>9525</xdr:rowOff>
    </xdr:from>
    <xdr:to>
      <xdr:col>15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990850" y="695325"/>
        <a:ext cx="59626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14</xdr:col>
      <xdr:colOff>200025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438400" y="1009650"/>
        <a:ext cx="64008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E1" sqref="E1"/>
    </sheetView>
  </sheetViews>
  <sheetFormatPr defaultColWidth="9.140625" defaultRowHeight="12.75"/>
  <sheetData>
    <row r="1" spans="1:4" ht="15.75" customHeight="1">
      <c r="A1" s="1" t="s">
        <v>0</v>
      </c>
      <c r="B1" s="2" t="s">
        <v>2</v>
      </c>
      <c r="C1" s="2" t="s">
        <v>1</v>
      </c>
      <c r="D1" s="2" t="s">
        <v>3</v>
      </c>
    </row>
    <row r="2" spans="1:4" ht="12.75">
      <c r="A2">
        <v>0</v>
      </c>
      <c r="B2">
        <v>1</v>
      </c>
      <c r="C2">
        <v>0</v>
      </c>
      <c r="D2">
        <f>B2+C2</f>
        <v>1</v>
      </c>
    </row>
    <row r="3" spans="1:4" ht="12.75">
      <c r="A3">
        <f>A2+1</f>
        <v>1</v>
      </c>
      <c r="B3">
        <f>C2</f>
        <v>0</v>
      </c>
      <c r="C3">
        <f>B2+C2</f>
        <v>1</v>
      </c>
      <c r="D3">
        <f>B3+C3</f>
        <v>1</v>
      </c>
    </row>
    <row r="4" spans="1:4" ht="12.75">
      <c r="A4">
        <f aca="true" t="shared" si="0" ref="A4:A14">A3+1</f>
        <v>2</v>
      </c>
      <c r="B4">
        <f aca="true" t="shared" si="1" ref="B4:B14">C3</f>
        <v>1</v>
      </c>
      <c r="C4">
        <f aca="true" t="shared" si="2" ref="C4:C14">B3+C3</f>
        <v>1</v>
      </c>
      <c r="D4">
        <f aca="true" t="shared" si="3" ref="D4:D14">B4+C4</f>
        <v>2</v>
      </c>
    </row>
    <row r="5" spans="1:4" ht="12.75">
      <c r="A5">
        <f t="shared" si="0"/>
        <v>3</v>
      </c>
      <c r="B5">
        <f t="shared" si="1"/>
        <v>1</v>
      </c>
      <c r="C5">
        <f t="shared" si="2"/>
        <v>2</v>
      </c>
      <c r="D5">
        <f t="shared" si="3"/>
        <v>3</v>
      </c>
    </row>
    <row r="6" spans="1:4" ht="12.75">
      <c r="A6">
        <f t="shared" si="0"/>
        <v>4</v>
      </c>
      <c r="B6">
        <f t="shared" si="1"/>
        <v>2</v>
      </c>
      <c r="C6">
        <f t="shared" si="2"/>
        <v>3</v>
      </c>
      <c r="D6">
        <f t="shared" si="3"/>
        <v>5</v>
      </c>
    </row>
    <row r="7" spans="1:4" ht="12.75">
      <c r="A7">
        <f t="shared" si="0"/>
        <v>5</v>
      </c>
      <c r="B7">
        <f t="shared" si="1"/>
        <v>3</v>
      </c>
      <c r="C7">
        <f t="shared" si="2"/>
        <v>5</v>
      </c>
      <c r="D7">
        <f t="shared" si="3"/>
        <v>8</v>
      </c>
    </row>
    <row r="8" spans="1:4" ht="12.75">
      <c r="A8">
        <f t="shared" si="0"/>
        <v>6</v>
      </c>
      <c r="B8">
        <f t="shared" si="1"/>
        <v>5</v>
      </c>
      <c r="C8">
        <f t="shared" si="2"/>
        <v>8</v>
      </c>
      <c r="D8">
        <f t="shared" si="3"/>
        <v>13</v>
      </c>
    </row>
    <row r="9" spans="1:4" ht="12.75">
      <c r="A9">
        <f t="shared" si="0"/>
        <v>7</v>
      </c>
      <c r="B9">
        <f t="shared" si="1"/>
        <v>8</v>
      </c>
      <c r="C9">
        <f t="shared" si="2"/>
        <v>13</v>
      </c>
      <c r="D9">
        <f t="shared" si="3"/>
        <v>21</v>
      </c>
    </row>
    <row r="10" spans="1:4" ht="12.75">
      <c r="A10">
        <f t="shared" si="0"/>
        <v>8</v>
      </c>
      <c r="B10">
        <f t="shared" si="1"/>
        <v>13</v>
      </c>
      <c r="C10">
        <f t="shared" si="2"/>
        <v>21</v>
      </c>
      <c r="D10">
        <f t="shared" si="3"/>
        <v>34</v>
      </c>
    </row>
    <row r="11" spans="1:4" ht="12.75">
      <c r="A11">
        <f t="shared" si="0"/>
        <v>9</v>
      </c>
      <c r="B11">
        <f t="shared" si="1"/>
        <v>21</v>
      </c>
      <c r="C11">
        <f t="shared" si="2"/>
        <v>34</v>
      </c>
      <c r="D11">
        <f t="shared" si="3"/>
        <v>55</v>
      </c>
    </row>
    <row r="12" spans="1:4" ht="12.75">
      <c r="A12">
        <f t="shared" si="0"/>
        <v>10</v>
      </c>
      <c r="B12">
        <f t="shared" si="1"/>
        <v>34</v>
      </c>
      <c r="C12">
        <f t="shared" si="2"/>
        <v>55</v>
      </c>
      <c r="D12">
        <f t="shared" si="3"/>
        <v>89</v>
      </c>
    </row>
    <row r="13" spans="1:4" ht="12.75">
      <c r="A13">
        <f t="shared" si="0"/>
        <v>11</v>
      </c>
      <c r="B13">
        <f t="shared" si="1"/>
        <v>55</v>
      </c>
      <c r="C13">
        <f t="shared" si="2"/>
        <v>89</v>
      </c>
      <c r="D13">
        <f t="shared" si="3"/>
        <v>144</v>
      </c>
    </row>
    <row r="14" spans="1:4" ht="12.75">
      <c r="A14">
        <f t="shared" si="0"/>
        <v>12</v>
      </c>
      <c r="B14">
        <f t="shared" si="1"/>
        <v>89</v>
      </c>
      <c r="C14">
        <f t="shared" si="2"/>
        <v>144</v>
      </c>
      <c r="D14">
        <f t="shared" si="3"/>
        <v>233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1" sqref="E1"/>
    </sheetView>
  </sheetViews>
  <sheetFormatPr defaultColWidth="9.140625" defaultRowHeight="12.75"/>
  <cols>
    <col min="6" max="6" width="15.421875" style="0" customWidth="1"/>
    <col min="7" max="7" width="5.57421875" style="0" customWidth="1"/>
  </cols>
  <sheetData>
    <row r="1" spans="1:4" ht="15.75" customHeight="1">
      <c r="A1" s="1" t="s">
        <v>0</v>
      </c>
      <c r="B1" s="2" t="s">
        <v>2</v>
      </c>
      <c r="C1" s="2" t="s">
        <v>1</v>
      </c>
      <c r="D1" s="2" t="s">
        <v>3</v>
      </c>
    </row>
    <row r="2" spans="1:8" ht="12.75" customHeight="1">
      <c r="A2">
        <v>0</v>
      </c>
      <c r="B2">
        <v>1</v>
      </c>
      <c r="C2">
        <v>0</v>
      </c>
      <c r="D2">
        <f>B2+C2</f>
        <v>1</v>
      </c>
      <c r="F2" s="3" t="s">
        <v>4</v>
      </c>
      <c r="G2" s="4" t="s">
        <v>8</v>
      </c>
      <c r="H2" s="5">
        <v>1</v>
      </c>
    </row>
    <row r="3" spans="1:8" ht="12.75" customHeight="1">
      <c r="A3">
        <f>A2+1</f>
        <v>1</v>
      </c>
      <c r="B3">
        <f>(1-$H$4)*$H$2*B2+$H$5*C2</f>
        <v>0</v>
      </c>
      <c r="C3">
        <f>$H$4*$H$2*B2+$H$3*C2</f>
        <v>1</v>
      </c>
      <c r="D3">
        <f>B3+C3</f>
        <v>1</v>
      </c>
      <c r="F3" t="s">
        <v>5</v>
      </c>
      <c r="G3" s="4" t="s">
        <v>9</v>
      </c>
      <c r="H3" s="5">
        <v>1</v>
      </c>
    </row>
    <row r="4" spans="1:8" ht="12.75" customHeight="1">
      <c r="A4">
        <f aca="true" t="shared" si="0" ref="A4:A32">A3+1</f>
        <v>2</v>
      </c>
      <c r="B4">
        <f aca="true" t="shared" si="1" ref="B4:B32">(1-$H$4)*$H$2*B3+$H$5*C3</f>
        <v>1</v>
      </c>
      <c r="C4">
        <f aca="true" t="shared" si="2" ref="C4:C32">$H$4*$H$2*B3+$H$3*C3</f>
        <v>1</v>
      </c>
      <c r="D4">
        <f aca="true" t="shared" si="3" ref="D4:D32">B4+C4</f>
        <v>2</v>
      </c>
      <c r="F4" t="s">
        <v>6</v>
      </c>
      <c r="G4" s="4" t="s">
        <v>10</v>
      </c>
      <c r="H4" s="5">
        <v>1</v>
      </c>
    </row>
    <row r="5" spans="1:8" ht="12.75" customHeight="1">
      <c r="A5">
        <f t="shared" si="0"/>
        <v>3</v>
      </c>
      <c r="B5">
        <f t="shared" si="1"/>
        <v>1</v>
      </c>
      <c r="C5">
        <f t="shared" si="2"/>
        <v>2</v>
      </c>
      <c r="D5">
        <f t="shared" si="3"/>
        <v>3</v>
      </c>
      <c r="F5" t="s">
        <v>7</v>
      </c>
      <c r="G5" s="4" t="s">
        <v>11</v>
      </c>
      <c r="H5" s="5">
        <v>1</v>
      </c>
    </row>
    <row r="6" spans="1:4" ht="12.75" customHeight="1">
      <c r="A6">
        <f t="shared" si="0"/>
        <v>4</v>
      </c>
      <c r="B6">
        <f t="shared" si="1"/>
        <v>2</v>
      </c>
      <c r="C6">
        <f t="shared" si="2"/>
        <v>3</v>
      </c>
      <c r="D6">
        <f t="shared" si="3"/>
        <v>5</v>
      </c>
    </row>
    <row r="7" spans="1:4" ht="12.75" customHeight="1">
      <c r="A7">
        <f t="shared" si="0"/>
        <v>5</v>
      </c>
      <c r="B7">
        <f t="shared" si="1"/>
        <v>3</v>
      </c>
      <c r="C7">
        <f t="shared" si="2"/>
        <v>5</v>
      </c>
      <c r="D7">
        <f t="shared" si="3"/>
        <v>8</v>
      </c>
    </row>
    <row r="8" spans="1:4" ht="12.75">
      <c r="A8">
        <f t="shared" si="0"/>
        <v>6</v>
      </c>
      <c r="B8">
        <f t="shared" si="1"/>
        <v>5</v>
      </c>
      <c r="C8">
        <f t="shared" si="2"/>
        <v>8</v>
      </c>
      <c r="D8">
        <f t="shared" si="3"/>
        <v>13</v>
      </c>
    </row>
    <row r="9" spans="1:4" ht="12.75">
      <c r="A9">
        <f t="shared" si="0"/>
        <v>7</v>
      </c>
      <c r="B9">
        <f t="shared" si="1"/>
        <v>8</v>
      </c>
      <c r="C9">
        <f t="shared" si="2"/>
        <v>13</v>
      </c>
      <c r="D9">
        <f t="shared" si="3"/>
        <v>21</v>
      </c>
    </row>
    <row r="10" spans="1:4" ht="12.75">
      <c r="A10">
        <f t="shared" si="0"/>
        <v>8</v>
      </c>
      <c r="B10">
        <f t="shared" si="1"/>
        <v>13</v>
      </c>
      <c r="C10">
        <f t="shared" si="2"/>
        <v>21</v>
      </c>
      <c r="D10">
        <f t="shared" si="3"/>
        <v>34</v>
      </c>
    </row>
    <row r="11" spans="1:4" ht="12.75">
      <c r="A11">
        <f t="shared" si="0"/>
        <v>9</v>
      </c>
      <c r="B11">
        <f t="shared" si="1"/>
        <v>21</v>
      </c>
      <c r="C11">
        <f t="shared" si="2"/>
        <v>34</v>
      </c>
      <c r="D11">
        <f t="shared" si="3"/>
        <v>55</v>
      </c>
    </row>
    <row r="12" spans="1:4" ht="12.75">
      <c r="A12">
        <f t="shared" si="0"/>
        <v>10</v>
      </c>
      <c r="B12">
        <f t="shared" si="1"/>
        <v>34</v>
      </c>
      <c r="C12">
        <f t="shared" si="2"/>
        <v>55</v>
      </c>
      <c r="D12">
        <f t="shared" si="3"/>
        <v>89</v>
      </c>
    </row>
    <row r="13" spans="1:4" ht="12.75">
      <c r="A13">
        <f t="shared" si="0"/>
        <v>11</v>
      </c>
      <c r="B13">
        <f t="shared" si="1"/>
        <v>55</v>
      </c>
      <c r="C13">
        <f t="shared" si="2"/>
        <v>89</v>
      </c>
      <c r="D13">
        <f t="shared" si="3"/>
        <v>144</v>
      </c>
    </row>
    <row r="14" spans="1:4" ht="12.75">
      <c r="A14">
        <f t="shared" si="0"/>
        <v>12</v>
      </c>
      <c r="B14">
        <f t="shared" si="1"/>
        <v>89</v>
      </c>
      <c r="C14">
        <f t="shared" si="2"/>
        <v>144</v>
      </c>
      <c r="D14">
        <f t="shared" si="3"/>
        <v>233</v>
      </c>
    </row>
    <row r="15" spans="1:4" ht="12.75">
      <c r="A15">
        <f t="shared" si="0"/>
        <v>13</v>
      </c>
      <c r="B15">
        <f t="shared" si="1"/>
        <v>144</v>
      </c>
      <c r="C15">
        <f t="shared" si="2"/>
        <v>233</v>
      </c>
      <c r="D15">
        <f t="shared" si="3"/>
        <v>377</v>
      </c>
    </row>
    <row r="16" spans="1:4" ht="12.75">
      <c r="A16">
        <f t="shared" si="0"/>
        <v>14</v>
      </c>
      <c r="B16">
        <f t="shared" si="1"/>
        <v>233</v>
      </c>
      <c r="C16">
        <f t="shared" si="2"/>
        <v>377</v>
      </c>
      <c r="D16">
        <f t="shared" si="3"/>
        <v>610</v>
      </c>
    </row>
    <row r="17" spans="1:4" ht="12.75">
      <c r="A17">
        <f t="shared" si="0"/>
        <v>15</v>
      </c>
      <c r="B17">
        <f t="shared" si="1"/>
        <v>377</v>
      </c>
      <c r="C17">
        <f t="shared" si="2"/>
        <v>610</v>
      </c>
      <c r="D17">
        <f t="shared" si="3"/>
        <v>987</v>
      </c>
    </row>
    <row r="18" spans="1:4" ht="12.75">
      <c r="A18">
        <f t="shared" si="0"/>
        <v>16</v>
      </c>
      <c r="B18">
        <f t="shared" si="1"/>
        <v>610</v>
      </c>
      <c r="C18">
        <f t="shared" si="2"/>
        <v>987</v>
      </c>
      <c r="D18">
        <f t="shared" si="3"/>
        <v>1597</v>
      </c>
    </row>
    <row r="19" spans="1:4" ht="12.75">
      <c r="A19">
        <f t="shared" si="0"/>
        <v>17</v>
      </c>
      <c r="B19">
        <f t="shared" si="1"/>
        <v>987</v>
      </c>
      <c r="C19">
        <f t="shared" si="2"/>
        <v>1597</v>
      </c>
      <c r="D19">
        <f t="shared" si="3"/>
        <v>2584</v>
      </c>
    </row>
    <row r="20" spans="1:4" ht="12.75">
      <c r="A20">
        <f t="shared" si="0"/>
        <v>18</v>
      </c>
      <c r="B20">
        <f t="shared" si="1"/>
        <v>1597</v>
      </c>
      <c r="C20">
        <f t="shared" si="2"/>
        <v>2584</v>
      </c>
      <c r="D20">
        <f t="shared" si="3"/>
        <v>4181</v>
      </c>
    </row>
    <row r="21" spans="1:4" ht="12.75">
      <c r="A21">
        <f t="shared" si="0"/>
        <v>19</v>
      </c>
      <c r="B21">
        <f t="shared" si="1"/>
        <v>2584</v>
      </c>
      <c r="C21">
        <f t="shared" si="2"/>
        <v>4181</v>
      </c>
      <c r="D21">
        <f t="shared" si="3"/>
        <v>6765</v>
      </c>
    </row>
    <row r="22" spans="1:4" ht="12.75">
      <c r="A22">
        <f t="shared" si="0"/>
        <v>20</v>
      </c>
      <c r="B22">
        <f t="shared" si="1"/>
        <v>4181</v>
      </c>
      <c r="C22">
        <f t="shared" si="2"/>
        <v>6765</v>
      </c>
      <c r="D22">
        <f t="shared" si="3"/>
        <v>10946</v>
      </c>
    </row>
    <row r="23" spans="1:4" ht="12.75">
      <c r="A23">
        <f t="shared" si="0"/>
        <v>21</v>
      </c>
      <c r="B23">
        <f t="shared" si="1"/>
        <v>6765</v>
      </c>
      <c r="C23">
        <f t="shared" si="2"/>
        <v>10946</v>
      </c>
      <c r="D23">
        <f t="shared" si="3"/>
        <v>17711</v>
      </c>
    </row>
    <row r="24" spans="1:4" ht="12.75">
      <c r="A24">
        <f t="shared" si="0"/>
        <v>22</v>
      </c>
      <c r="B24">
        <f t="shared" si="1"/>
        <v>10946</v>
      </c>
      <c r="C24">
        <f t="shared" si="2"/>
        <v>17711</v>
      </c>
      <c r="D24">
        <f t="shared" si="3"/>
        <v>28657</v>
      </c>
    </row>
    <row r="25" spans="1:4" ht="12.75">
      <c r="A25">
        <f t="shared" si="0"/>
        <v>23</v>
      </c>
      <c r="B25">
        <f t="shared" si="1"/>
        <v>17711</v>
      </c>
      <c r="C25">
        <f t="shared" si="2"/>
        <v>28657</v>
      </c>
      <c r="D25">
        <f t="shared" si="3"/>
        <v>46368</v>
      </c>
    </row>
    <row r="26" spans="1:4" ht="12.75">
      <c r="A26">
        <f t="shared" si="0"/>
        <v>24</v>
      </c>
      <c r="B26">
        <f t="shared" si="1"/>
        <v>28657</v>
      </c>
      <c r="C26">
        <f t="shared" si="2"/>
        <v>46368</v>
      </c>
      <c r="D26">
        <f t="shared" si="3"/>
        <v>75025</v>
      </c>
    </row>
    <row r="27" spans="1:4" ht="12.75">
      <c r="A27">
        <f t="shared" si="0"/>
        <v>25</v>
      </c>
      <c r="B27">
        <f t="shared" si="1"/>
        <v>46368</v>
      </c>
      <c r="C27">
        <f t="shared" si="2"/>
        <v>75025</v>
      </c>
      <c r="D27">
        <f t="shared" si="3"/>
        <v>121393</v>
      </c>
    </row>
    <row r="28" spans="1:4" ht="12.75">
      <c r="A28">
        <f t="shared" si="0"/>
        <v>26</v>
      </c>
      <c r="B28">
        <f t="shared" si="1"/>
        <v>75025</v>
      </c>
      <c r="C28">
        <f t="shared" si="2"/>
        <v>121393</v>
      </c>
      <c r="D28">
        <f t="shared" si="3"/>
        <v>196418</v>
      </c>
    </row>
    <row r="29" spans="1:4" ht="12.75">
      <c r="A29">
        <f t="shared" si="0"/>
        <v>27</v>
      </c>
      <c r="B29">
        <f t="shared" si="1"/>
        <v>121393</v>
      </c>
      <c r="C29">
        <f t="shared" si="2"/>
        <v>196418</v>
      </c>
      <c r="D29">
        <f t="shared" si="3"/>
        <v>317811</v>
      </c>
    </row>
    <row r="30" spans="1:4" ht="12.75">
      <c r="A30">
        <f t="shared" si="0"/>
        <v>28</v>
      </c>
      <c r="B30">
        <f t="shared" si="1"/>
        <v>196418</v>
      </c>
      <c r="C30">
        <f t="shared" si="2"/>
        <v>317811</v>
      </c>
      <c r="D30">
        <f t="shared" si="3"/>
        <v>514229</v>
      </c>
    </row>
    <row r="31" spans="1:4" ht="12.75">
      <c r="A31">
        <f t="shared" si="0"/>
        <v>29</v>
      </c>
      <c r="B31">
        <f t="shared" si="1"/>
        <v>317811</v>
      </c>
      <c r="C31">
        <f t="shared" si="2"/>
        <v>514229</v>
      </c>
      <c r="D31">
        <f t="shared" si="3"/>
        <v>832040</v>
      </c>
    </row>
    <row r="32" spans="1:4" ht="12.75">
      <c r="A32">
        <f t="shared" si="0"/>
        <v>30</v>
      </c>
      <c r="B32">
        <f t="shared" si="1"/>
        <v>514229</v>
      </c>
      <c r="C32">
        <f t="shared" si="2"/>
        <v>832040</v>
      </c>
      <c r="D32">
        <f t="shared" si="3"/>
        <v>1346269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I1" sqref="I1"/>
    </sheetView>
  </sheetViews>
  <sheetFormatPr defaultColWidth="9.140625" defaultRowHeight="12.75"/>
  <cols>
    <col min="6" max="6" width="12.8515625" style="0" customWidth="1"/>
    <col min="10" max="10" width="14.7109375" style="0" customWidth="1"/>
    <col min="15" max="15" width="15.8515625" style="0" customWidth="1"/>
  </cols>
  <sheetData>
    <row r="1" spans="1:13" ht="15.75" customHeight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12</v>
      </c>
      <c r="G1" s="2" t="s">
        <v>3</v>
      </c>
      <c r="H1" s="6" t="s">
        <v>21</v>
      </c>
      <c r="L1" s="11" t="s">
        <v>17</v>
      </c>
      <c r="M1" s="11" t="s">
        <v>18</v>
      </c>
    </row>
    <row r="2" spans="1:16" ht="12.75" customHeight="1">
      <c r="A2">
        <v>0</v>
      </c>
      <c r="B2">
        <v>1</v>
      </c>
      <c r="C2">
        <v>0</v>
      </c>
      <c r="D2">
        <v>1</v>
      </c>
      <c r="E2">
        <v>0</v>
      </c>
      <c r="F2" s="5">
        <f>MIN(C2,E2)</f>
        <v>0</v>
      </c>
      <c r="G2">
        <v>0</v>
      </c>
      <c r="H2">
        <f>B2+C2+D2+E2</f>
        <v>2</v>
      </c>
      <c r="J2" s="9" t="s">
        <v>4</v>
      </c>
      <c r="K2" s="10" t="s">
        <v>8</v>
      </c>
      <c r="L2" s="8">
        <v>0.5</v>
      </c>
      <c r="M2" s="7">
        <v>0.5</v>
      </c>
      <c r="O2" t="s">
        <v>24</v>
      </c>
      <c r="P2">
        <f>H32/H31</f>
        <v>1.0306365976481644</v>
      </c>
    </row>
    <row r="3" spans="1:13" ht="12.75" customHeight="1">
      <c r="A3">
        <f>A2+1</f>
        <v>1</v>
      </c>
      <c r="B3">
        <f>(1-$L$4)*$L$2*B2+$L$6*G2</f>
        <v>0.09999999999999998</v>
      </c>
      <c r="C3">
        <f>$L$4*$L$2*B2+$L$3*C2</f>
        <v>0.4</v>
      </c>
      <c r="D3">
        <f>(1-$M$4)*$M$2*D2+(1-$L$6)*G2</f>
        <v>0.125</v>
      </c>
      <c r="E3">
        <f>$M$4*$M$2*D2+$M$3*E2</f>
        <v>0.375</v>
      </c>
      <c r="F3" s="5">
        <f aca="true" t="shared" si="0" ref="F3:F32">MIN(C3,E3)</f>
        <v>0.375</v>
      </c>
      <c r="G3">
        <f>$L$5*F3</f>
        <v>0.75</v>
      </c>
      <c r="H3">
        <f>B3+C3+D3+E3</f>
        <v>1</v>
      </c>
      <c r="J3" s="7" t="s">
        <v>5</v>
      </c>
      <c r="K3" s="10" t="s">
        <v>9</v>
      </c>
      <c r="L3" s="8">
        <v>0.7</v>
      </c>
      <c r="M3" s="7">
        <v>0.6</v>
      </c>
    </row>
    <row r="4" spans="1:13" ht="12.75" customHeight="1">
      <c r="A4">
        <f aca="true" t="shared" si="1" ref="A4:A32">A3+1</f>
        <v>2</v>
      </c>
      <c r="B4">
        <f aca="true" t="shared" si="2" ref="B4:B32">(1-$L$4)*$L$2*B3+$L$6*G3</f>
        <v>0.37</v>
      </c>
      <c r="C4">
        <f aca="true" t="shared" si="3" ref="C4:C32">$L$4*$L$2*B3+$L$3*C3</f>
        <v>0.31999999999999995</v>
      </c>
      <c r="D4">
        <f aca="true" t="shared" si="4" ref="D4:D32">(1-$M$4)*$M$2*D3+(1-$L$6)*G3</f>
        <v>0.405625</v>
      </c>
      <c r="E4">
        <f aca="true" t="shared" si="5" ref="E4:E32">$M$4*$M$2*D3+$M$3*E3</f>
        <v>0.271875</v>
      </c>
      <c r="F4" s="5">
        <f t="shared" si="0"/>
        <v>0.271875</v>
      </c>
      <c r="G4">
        <f aca="true" t="shared" si="6" ref="G4:G32">$L$5*F4</f>
        <v>0.54375</v>
      </c>
      <c r="H4">
        <f aca="true" t="shared" si="7" ref="H4:H32">B4+C4+D4+E4</f>
        <v>1.3675000000000002</v>
      </c>
      <c r="J4" s="7" t="s">
        <v>6</v>
      </c>
      <c r="K4" s="10" t="s">
        <v>10</v>
      </c>
      <c r="L4" s="8">
        <v>0.8</v>
      </c>
      <c r="M4" s="7">
        <v>0.75</v>
      </c>
    </row>
    <row r="5" spans="1:13" ht="12.75" customHeight="1">
      <c r="A5">
        <f t="shared" si="1"/>
        <v>3</v>
      </c>
      <c r="B5">
        <f t="shared" si="2"/>
        <v>0.29799999999999993</v>
      </c>
      <c r="C5">
        <f t="shared" si="3"/>
        <v>0.37199999999999994</v>
      </c>
      <c r="D5">
        <f t="shared" si="4"/>
        <v>0.333453125</v>
      </c>
      <c r="E5">
        <f t="shared" si="5"/>
        <v>0.31523437499999996</v>
      </c>
      <c r="F5" s="5">
        <f t="shared" si="0"/>
        <v>0.31523437499999996</v>
      </c>
      <c r="G5">
        <f t="shared" si="6"/>
        <v>0.6304687499999999</v>
      </c>
      <c r="H5">
        <f t="shared" si="7"/>
        <v>1.3186875</v>
      </c>
      <c r="J5" s="7" t="s">
        <v>19</v>
      </c>
      <c r="K5" s="10" t="s">
        <v>20</v>
      </c>
      <c r="L5" s="17">
        <v>2</v>
      </c>
      <c r="M5" s="18"/>
    </row>
    <row r="6" spans="1:13" ht="12.75" customHeight="1">
      <c r="A6">
        <f t="shared" si="1"/>
        <v>4</v>
      </c>
      <c r="B6">
        <f t="shared" si="2"/>
        <v>0.3324249999999999</v>
      </c>
      <c r="C6">
        <f t="shared" si="3"/>
        <v>0.37959999999999994</v>
      </c>
      <c r="D6">
        <f t="shared" si="4"/>
        <v>0.369525390625</v>
      </c>
      <c r="E6">
        <f t="shared" si="5"/>
        <v>0.314185546875</v>
      </c>
      <c r="F6" s="5">
        <f t="shared" si="0"/>
        <v>0.314185546875</v>
      </c>
      <c r="G6">
        <f t="shared" si="6"/>
        <v>0.62837109375</v>
      </c>
      <c r="H6">
        <f t="shared" si="7"/>
        <v>1.3957359375</v>
      </c>
      <c r="J6" s="7" t="s">
        <v>22</v>
      </c>
      <c r="K6" s="10" t="s">
        <v>23</v>
      </c>
      <c r="L6" s="17">
        <v>0.48</v>
      </c>
      <c r="M6" s="18"/>
    </row>
    <row r="7" spans="1:8" ht="12.75" customHeight="1">
      <c r="A7">
        <f t="shared" si="1"/>
        <v>5</v>
      </c>
      <c r="B7">
        <f t="shared" si="2"/>
        <v>0.334860625</v>
      </c>
      <c r="C7">
        <f t="shared" si="3"/>
        <v>0.39868999999999993</v>
      </c>
      <c r="D7">
        <f t="shared" si="4"/>
        <v>0.37294364257812496</v>
      </c>
      <c r="E7">
        <f t="shared" si="5"/>
        <v>0.327083349609375</v>
      </c>
      <c r="F7" s="5">
        <f t="shared" si="0"/>
        <v>0.327083349609375</v>
      </c>
      <c r="G7">
        <f t="shared" si="6"/>
        <v>0.65416669921875</v>
      </c>
      <c r="H7">
        <f t="shared" si="7"/>
        <v>1.4335776171874999</v>
      </c>
    </row>
    <row r="8" spans="1:8" ht="12.75" customHeight="1">
      <c r="A8">
        <f t="shared" si="1"/>
        <v>6</v>
      </c>
      <c r="B8">
        <f t="shared" si="2"/>
        <v>0.347486078125</v>
      </c>
      <c r="C8">
        <f t="shared" si="3"/>
        <v>0.41302724999999996</v>
      </c>
      <c r="D8">
        <f t="shared" si="4"/>
        <v>0.38678463891601567</v>
      </c>
      <c r="E8">
        <f t="shared" si="5"/>
        <v>0.33610387573242184</v>
      </c>
      <c r="F8" s="5">
        <f t="shared" si="0"/>
        <v>0.33610387573242184</v>
      </c>
      <c r="G8">
        <f t="shared" si="6"/>
        <v>0.6722077514648437</v>
      </c>
      <c r="H8">
        <f t="shared" si="7"/>
        <v>1.4834018427734375</v>
      </c>
    </row>
    <row r="9" spans="1:8" ht="12.75" customHeight="1">
      <c r="A9">
        <f t="shared" si="1"/>
        <v>7</v>
      </c>
      <c r="B9">
        <f t="shared" si="2"/>
        <v>0.35740832851562493</v>
      </c>
      <c r="C9">
        <f t="shared" si="3"/>
        <v>0.42811350624999994</v>
      </c>
      <c r="D9">
        <f t="shared" si="4"/>
        <v>0.3978961106262207</v>
      </c>
      <c r="E9">
        <f t="shared" si="5"/>
        <v>0.34670656503295894</v>
      </c>
      <c r="F9" s="5">
        <f t="shared" si="0"/>
        <v>0.34670656503295894</v>
      </c>
      <c r="G9">
        <f t="shared" si="6"/>
        <v>0.6934131300659179</v>
      </c>
      <c r="H9">
        <f t="shared" si="7"/>
        <v>1.5301245104248045</v>
      </c>
    </row>
    <row r="10" spans="1:8" ht="12.75" customHeight="1">
      <c r="A10">
        <f t="shared" si="1"/>
        <v>8</v>
      </c>
      <c r="B10">
        <f t="shared" si="2"/>
        <v>0.3685791352832031</v>
      </c>
      <c r="C10">
        <f t="shared" si="3"/>
        <v>0.44264278578124994</v>
      </c>
      <c r="D10">
        <f t="shared" si="4"/>
        <v>0.4103118414625549</v>
      </c>
      <c r="E10">
        <f t="shared" si="5"/>
        <v>0.3572349805046081</v>
      </c>
      <c r="F10" s="5">
        <f t="shared" si="0"/>
        <v>0.3572349805046081</v>
      </c>
      <c r="G10">
        <f t="shared" si="6"/>
        <v>0.7144699610092162</v>
      </c>
      <c r="H10">
        <f t="shared" si="7"/>
        <v>1.578768743031616</v>
      </c>
    </row>
    <row r="11" spans="1:8" ht="12.75" customHeight="1">
      <c r="A11">
        <f t="shared" si="1"/>
        <v>9</v>
      </c>
      <c r="B11">
        <f t="shared" si="2"/>
        <v>0.37980349481274406</v>
      </c>
      <c r="C11">
        <f t="shared" si="3"/>
        <v>0.4572816041601562</v>
      </c>
      <c r="D11">
        <f t="shared" si="4"/>
        <v>0.4228133599076118</v>
      </c>
      <c r="E11">
        <f t="shared" si="5"/>
        <v>0.36820792885122294</v>
      </c>
      <c r="F11" s="5">
        <f t="shared" si="0"/>
        <v>0.36820792885122294</v>
      </c>
      <c r="G11">
        <f t="shared" si="6"/>
        <v>0.7364158577024459</v>
      </c>
      <c r="H11">
        <f t="shared" si="7"/>
        <v>1.628106387731735</v>
      </c>
    </row>
    <row r="12" spans="1:8" ht="12.75">
      <c r="A12">
        <f t="shared" si="1"/>
        <v>10</v>
      </c>
      <c r="B12">
        <f t="shared" si="2"/>
        <v>0.3914599611784484</v>
      </c>
      <c r="C12">
        <f t="shared" si="3"/>
        <v>0.4720185208372069</v>
      </c>
      <c r="D12">
        <f t="shared" si="4"/>
        <v>0.43578791599372335</v>
      </c>
      <c r="E12">
        <f t="shared" si="5"/>
        <v>0.37947976727608823</v>
      </c>
      <c r="F12" s="5">
        <f t="shared" si="0"/>
        <v>0.37947976727608823</v>
      </c>
      <c r="G12">
        <f t="shared" si="6"/>
        <v>0.7589595345521765</v>
      </c>
      <c r="H12">
        <f t="shared" si="7"/>
        <v>1.678746165285467</v>
      </c>
    </row>
    <row r="13" spans="1:8" ht="12.75">
      <c r="A13">
        <f t="shared" si="1"/>
        <v>11</v>
      </c>
      <c r="B13">
        <f t="shared" si="2"/>
        <v>0.4034465727028895</v>
      </c>
      <c r="C13">
        <f t="shared" si="3"/>
        <v>0.4869969490574242</v>
      </c>
      <c r="D13">
        <f t="shared" si="4"/>
        <v>0.44913244746634723</v>
      </c>
      <c r="E13">
        <f t="shared" si="5"/>
        <v>0.39110832886329916</v>
      </c>
      <c r="F13" s="5">
        <f t="shared" si="0"/>
        <v>0.39110832886329916</v>
      </c>
      <c r="G13">
        <f t="shared" si="6"/>
        <v>0.7822166577265983</v>
      </c>
      <c r="H13">
        <f t="shared" si="7"/>
        <v>1.73068429808996</v>
      </c>
    </row>
    <row r="14" spans="1:8" ht="12.75">
      <c r="A14">
        <f t="shared" si="1"/>
        <v>12</v>
      </c>
      <c r="B14">
        <f t="shared" si="2"/>
        <v>0.41580865297905617</v>
      </c>
      <c r="C14">
        <f t="shared" si="3"/>
        <v>0.5022764934213527</v>
      </c>
      <c r="D14">
        <f t="shared" si="4"/>
        <v>0.4628942179511245</v>
      </c>
      <c r="E14">
        <f t="shared" si="5"/>
        <v>0.4030896651178597</v>
      </c>
      <c r="F14" s="5">
        <f t="shared" si="0"/>
        <v>0.4030896651178597</v>
      </c>
      <c r="G14">
        <f t="shared" si="6"/>
        <v>0.8061793302357194</v>
      </c>
      <c r="H14">
        <f t="shared" si="7"/>
        <v>1.784069029469393</v>
      </c>
    </row>
    <row r="15" spans="1:8" ht="12.75">
      <c r="A15">
        <f t="shared" si="1"/>
        <v>13</v>
      </c>
      <c r="B15">
        <f t="shared" si="2"/>
        <v>0.4285469438110509</v>
      </c>
      <c r="C15">
        <f t="shared" si="3"/>
        <v>0.5179170065865694</v>
      </c>
      <c r="D15">
        <f t="shared" si="4"/>
        <v>0.4770750289664647</v>
      </c>
      <c r="E15">
        <f t="shared" si="5"/>
        <v>0.4154391308023875</v>
      </c>
      <c r="F15" s="5">
        <f t="shared" si="0"/>
        <v>0.4154391308023875</v>
      </c>
      <c r="G15">
        <f t="shared" si="6"/>
        <v>0.830878261604775</v>
      </c>
      <c r="H15">
        <f t="shared" si="7"/>
        <v>1.8389781101664724</v>
      </c>
    </row>
    <row r="16" spans="1:8" ht="12.75">
      <c r="A16">
        <f t="shared" si="1"/>
        <v>14</v>
      </c>
      <c r="B16">
        <f t="shared" si="2"/>
        <v>0.44167625995139703</v>
      </c>
      <c r="C16">
        <f t="shared" si="3"/>
        <v>0.5339606821350189</v>
      </c>
      <c r="D16">
        <f t="shared" si="4"/>
        <v>0.49169107465529105</v>
      </c>
      <c r="E16">
        <f t="shared" si="5"/>
        <v>0.4281666143438567</v>
      </c>
      <c r="F16" s="5">
        <f t="shared" si="0"/>
        <v>0.4281666143438567</v>
      </c>
      <c r="G16">
        <f t="shared" si="6"/>
        <v>0.8563332286877134</v>
      </c>
      <c r="H16">
        <f t="shared" si="7"/>
        <v>1.8954946310855636</v>
      </c>
    </row>
    <row r="17" spans="1:8" ht="12.75">
      <c r="A17">
        <f t="shared" si="1"/>
        <v>15</v>
      </c>
      <c r="B17">
        <f t="shared" si="2"/>
        <v>0.4552075757652421</v>
      </c>
      <c r="C17">
        <f t="shared" si="3"/>
        <v>0.550442981475072</v>
      </c>
      <c r="D17">
        <f t="shared" si="4"/>
        <v>0.5067546632495223</v>
      </c>
      <c r="E17">
        <f t="shared" si="5"/>
        <v>0.44128412160204816</v>
      </c>
      <c r="F17" s="5">
        <f t="shared" si="0"/>
        <v>0.44128412160204816</v>
      </c>
      <c r="G17">
        <f t="shared" si="6"/>
        <v>0.8825682432040963</v>
      </c>
      <c r="H17">
        <f t="shared" si="7"/>
        <v>1.9536893420918846</v>
      </c>
    </row>
    <row r="18" spans="1:8" ht="12.75">
      <c r="A18">
        <f t="shared" si="1"/>
        <v>16</v>
      </c>
      <c r="B18">
        <f t="shared" si="2"/>
        <v>0.4691535143144904</v>
      </c>
      <c r="C18">
        <f t="shared" si="3"/>
        <v>0.5673931173386473</v>
      </c>
      <c r="D18">
        <f t="shared" si="4"/>
        <v>0.5222798193723204</v>
      </c>
      <c r="E18">
        <f t="shared" si="5"/>
        <v>0.4548034716797998</v>
      </c>
      <c r="F18" s="5">
        <f t="shared" si="0"/>
        <v>0.4548034716797998</v>
      </c>
      <c r="G18">
        <f t="shared" si="6"/>
        <v>0.9096069433595996</v>
      </c>
      <c r="H18">
        <f t="shared" si="7"/>
        <v>2.013629922705258</v>
      </c>
    </row>
    <row r="19" spans="1:8" ht="12.75">
      <c r="A19">
        <f t="shared" si="1"/>
        <v>17</v>
      </c>
      <c r="B19">
        <f t="shared" si="2"/>
        <v>0.4835266842440568</v>
      </c>
      <c r="C19">
        <f t="shared" si="3"/>
        <v>0.5848365878628492</v>
      </c>
      <c r="D19">
        <f t="shared" si="4"/>
        <v>0.5382805879685318</v>
      </c>
      <c r="E19">
        <f t="shared" si="5"/>
        <v>0.4687370152725</v>
      </c>
      <c r="F19" s="5">
        <f t="shared" si="0"/>
        <v>0.4687370152725</v>
      </c>
      <c r="G19">
        <f t="shared" si="6"/>
        <v>0.937474030545</v>
      </c>
      <c r="H19">
        <f t="shared" si="7"/>
        <v>2.075380875347938</v>
      </c>
    </row>
    <row r="20" spans="1:8" ht="12.75">
      <c r="A20">
        <f t="shared" si="1"/>
        <v>18</v>
      </c>
      <c r="B20">
        <f t="shared" si="2"/>
        <v>0.49834020308600563</v>
      </c>
      <c r="C20">
        <f t="shared" si="3"/>
        <v>0.6027962852016172</v>
      </c>
      <c r="D20">
        <f t="shared" si="4"/>
        <v>0.5547715693794665</v>
      </c>
      <c r="E20">
        <f t="shared" si="5"/>
        <v>0.48309742965169944</v>
      </c>
      <c r="F20" s="5">
        <f t="shared" si="0"/>
        <v>0.48309742965169944</v>
      </c>
      <c r="G20">
        <f t="shared" si="6"/>
        <v>0.9661948593033989</v>
      </c>
      <c r="H20">
        <f t="shared" si="7"/>
        <v>2.139005487318789</v>
      </c>
    </row>
    <row r="21" spans="1:8" ht="12.75">
      <c r="A21">
        <f t="shared" si="1"/>
        <v>19</v>
      </c>
      <c r="B21">
        <f t="shared" si="2"/>
        <v>0.513607552774232</v>
      </c>
      <c r="C21">
        <f t="shared" si="3"/>
        <v>0.6212934808755344</v>
      </c>
      <c r="D21">
        <f t="shared" si="4"/>
        <v>0.5717677730102008</v>
      </c>
      <c r="E21">
        <f t="shared" si="5"/>
        <v>0.4978977963083196</v>
      </c>
      <c r="F21" s="5">
        <f t="shared" si="0"/>
        <v>0.4978977963083196</v>
      </c>
      <c r="G21">
        <f t="shared" si="6"/>
        <v>0.9957955926166392</v>
      </c>
      <c r="H21">
        <f t="shared" si="7"/>
        <v>2.2045666029682867</v>
      </c>
    </row>
    <row r="22" spans="1:8" ht="12.75">
      <c r="A22">
        <f t="shared" si="1"/>
        <v>20</v>
      </c>
      <c r="B22">
        <f t="shared" si="2"/>
        <v>0.52934263973341</v>
      </c>
      <c r="C22">
        <f t="shared" si="3"/>
        <v>0.6403484577225669</v>
      </c>
      <c r="D22">
        <f t="shared" si="4"/>
        <v>0.5892846797869276</v>
      </c>
      <c r="E22">
        <f t="shared" si="5"/>
        <v>0.513151592663817</v>
      </c>
      <c r="F22" s="5">
        <f t="shared" si="0"/>
        <v>0.513151592663817</v>
      </c>
      <c r="G22">
        <f t="shared" si="6"/>
        <v>1.026303185327634</v>
      </c>
      <c r="H22">
        <f t="shared" si="7"/>
        <v>2.2721273699067215</v>
      </c>
    </row>
    <row r="23" spans="1:8" ht="12.75">
      <c r="A23">
        <f t="shared" si="1"/>
        <v>21</v>
      </c>
      <c r="B23">
        <f t="shared" si="2"/>
        <v>0.5455597929306053</v>
      </c>
      <c r="C23">
        <f t="shared" si="3"/>
        <v>0.6599809762991609</v>
      </c>
      <c r="D23">
        <f t="shared" si="4"/>
        <v>0.6073382413437357</v>
      </c>
      <c r="E23">
        <f t="shared" si="5"/>
        <v>0.528872710518388</v>
      </c>
      <c r="F23" s="5">
        <f t="shared" si="0"/>
        <v>0.528872710518388</v>
      </c>
      <c r="G23">
        <f t="shared" si="6"/>
        <v>1.057745421036776</v>
      </c>
      <c r="H23">
        <f t="shared" si="7"/>
        <v>2.3417517210918897</v>
      </c>
    </row>
    <row r="24" spans="1:8" ht="12.75">
      <c r="A24">
        <f t="shared" si="1"/>
        <v>22</v>
      </c>
      <c r="B24">
        <f t="shared" si="2"/>
        <v>0.562273781390713</v>
      </c>
      <c r="C24">
        <f t="shared" si="3"/>
        <v>0.6802106005816547</v>
      </c>
      <c r="D24">
        <f t="shared" si="4"/>
        <v>0.6259448991070905</v>
      </c>
      <c r="E24">
        <f t="shared" si="5"/>
        <v>0.5450754668149337</v>
      </c>
      <c r="F24" s="5">
        <f t="shared" si="0"/>
        <v>0.5450754668149337</v>
      </c>
      <c r="G24">
        <f t="shared" si="6"/>
        <v>1.0901509336298674</v>
      </c>
      <c r="H24">
        <f t="shared" si="7"/>
        <v>2.413504747894392</v>
      </c>
    </row>
    <row r="25" spans="1:8" ht="12.75">
      <c r="A25">
        <f t="shared" si="1"/>
        <v>23</v>
      </c>
      <c r="B25">
        <f t="shared" si="2"/>
        <v>0.5794998262814076</v>
      </c>
      <c r="C25">
        <f t="shared" si="3"/>
        <v>0.7010569329634435</v>
      </c>
      <c r="D25">
        <f t="shared" si="4"/>
        <v>0.6451215978759174</v>
      </c>
      <c r="E25">
        <f t="shared" si="5"/>
        <v>0.5617746172541191</v>
      </c>
      <c r="F25" s="5">
        <f t="shared" si="0"/>
        <v>0.5617746172541191</v>
      </c>
      <c r="G25">
        <f t="shared" si="6"/>
        <v>1.1235492345082383</v>
      </c>
      <c r="H25">
        <f t="shared" si="7"/>
        <v>2.4874529743748877</v>
      </c>
    </row>
    <row r="26" spans="1:8" ht="12.75">
      <c r="A26">
        <f t="shared" si="1"/>
        <v>24</v>
      </c>
      <c r="B26">
        <f t="shared" si="2"/>
        <v>0.5972536151920952</v>
      </c>
      <c r="C26">
        <f t="shared" si="3"/>
        <v>0.7225397835869735</v>
      </c>
      <c r="D26">
        <f t="shared" si="4"/>
        <v>0.6648858016787735</v>
      </c>
      <c r="E26">
        <f t="shared" si="5"/>
        <v>0.5789853695559405</v>
      </c>
      <c r="F26" s="5">
        <f t="shared" si="0"/>
        <v>0.5789853695559405</v>
      </c>
      <c r="G26">
        <f t="shared" si="6"/>
        <v>1.157970739111881</v>
      </c>
      <c r="H26">
        <f t="shared" si="7"/>
        <v>2.5636645700137826</v>
      </c>
    </row>
    <row r="27" spans="1:8" ht="12.75">
      <c r="A27">
        <f t="shared" si="1"/>
        <v>25</v>
      </c>
      <c r="B27">
        <f t="shared" si="2"/>
        <v>0.6155513162929124</v>
      </c>
      <c r="C27">
        <f t="shared" si="3"/>
        <v>0.7446792945877194</v>
      </c>
      <c r="D27">
        <f t="shared" si="4"/>
        <v>0.6852555095480248</v>
      </c>
      <c r="E27">
        <f t="shared" si="5"/>
        <v>0.5967233973631043</v>
      </c>
      <c r="F27" s="5">
        <f t="shared" si="0"/>
        <v>0.5967233973631043</v>
      </c>
      <c r="G27">
        <f t="shared" si="6"/>
        <v>1.1934467947262086</v>
      </c>
      <c r="H27">
        <f t="shared" si="7"/>
        <v>2.642209517791761</v>
      </c>
    </row>
    <row r="28" spans="1:8" ht="12.75">
      <c r="A28">
        <f t="shared" si="1"/>
        <v>26</v>
      </c>
      <c r="B28">
        <f t="shared" si="2"/>
        <v>0.6344095930978714</v>
      </c>
      <c r="C28">
        <f t="shared" si="3"/>
        <v>0.7674960327285686</v>
      </c>
      <c r="D28">
        <f t="shared" si="4"/>
        <v>0.7062492719511316</v>
      </c>
      <c r="E28">
        <f t="shared" si="5"/>
        <v>0.615004854498372</v>
      </c>
      <c r="F28" s="5">
        <f t="shared" si="0"/>
        <v>0.615004854498372</v>
      </c>
      <c r="G28">
        <f t="shared" si="6"/>
        <v>1.230009708996744</v>
      </c>
      <c r="H28">
        <f t="shared" si="7"/>
        <v>2.7231597522759436</v>
      </c>
    </row>
    <row r="29" spans="1:8" ht="12.75">
      <c r="A29">
        <f t="shared" si="1"/>
        <v>27</v>
      </c>
      <c r="B29">
        <f t="shared" si="2"/>
        <v>0.6538456196282242</v>
      </c>
      <c r="C29">
        <f t="shared" si="3"/>
        <v>0.7910110601491465</v>
      </c>
      <c r="D29">
        <f t="shared" si="4"/>
        <v>0.7278862076721982</v>
      </c>
      <c r="E29">
        <f t="shared" si="5"/>
        <v>0.6338463896806975</v>
      </c>
      <c r="F29" s="5">
        <f t="shared" si="0"/>
        <v>0.6338463896806975</v>
      </c>
      <c r="G29">
        <f t="shared" si="6"/>
        <v>1.267692779361395</v>
      </c>
      <c r="H29">
        <f t="shared" si="7"/>
        <v>2.8065892771302665</v>
      </c>
    </row>
    <row r="30" spans="1:8" ht="12.75">
      <c r="A30">
        <f t="shared" si="1"/>
        <v>28</v>
      </c>
      <c r="B30">
        <f t="shared" si="2"/>
        <v>0.673877096056292</v>
      </c>
      <c r="C30">
        <f t="shared" si="3"/>
        <v>0.8152459899556921</v>
      </c>
      <c r="D30">
        <f t="shared" si="4"/>
        <v>0.7501860212269502</v>
      </c>
      <c r="E30">
        <f t="shared" si="5"/>
        <v>0.6532651616854928</v>
      </c>
      <c r="F30" s="5">
        <f t="shared" si="0"/>
        <v>0.6532651616854928</v>
      </c>
      <c r="G30">
        <f t="shared" si="6"/>
        <v>1.3065303233709855</v>
      </c>
      <c r="H30">
        <f t="shared" si="7"/>
        <v>2.892574268924427</v>
      </c>
    </row>
    <row r="31" spans="1:8" ht="12.75">
      <c r="A31">
        <f t="shared" si="1"/>
        <v>29</v>
      </c>
      <c r="B31">
        <f t="shared" si="2"/>
        <v>0.6945222648237023</v>
      </c>
      <c r="C31">
        <f t="shared" si="3"/>
        <v>0.8402230313915012</v>
      </c>
      <c r="D31">
        <f t="shared" si="4"/>
        <v>0.7731690208062812</v>
      </c>
      <c r="E31">
        <f t="shared" si="5"/>
        <v>0.6732788549714019</v>
      </c>
      <c r="F31" s="5">
        <f t="shared" si="0"/>
        <v>0.6732788549714019</v>
      </c>
      <c r="G31">
        <f t="shared" si="6"/>
        <v>1.3465577099428039</v>
      </c>
      <c r="H31">
        <f t="shared" si="7"/>
        <v>2.981193171992887</v>
      </c>
    </row>
    <row r="32" spans="1:8" ht="12.75">
      <c r="A32">
        <f t="shared" si="1"/>
        <v>30</v>
      </c>
      <c r="B32">
        <f t="shared" si="2"/>
        <v>0.715799927254916</v>
      </c>
      <c r="C32">
        <f t="shared" si="3"/>
        <v>0.8659650279035318</v>
      </c>
      <c r="D32">
        <f t="shared" si="4"/>
        <v>0.7968561367710432</v>
      </c>
      <c r="E32">
        <f t="shared" si="5"/>
        <v>0.6939056957851966</v>
      </c>
      <c r="F32" s="5">
        <f t="shared" si="0"/>
        <v>0.6939056957851966</v>
      </c>
      <c r="G32">
        <f t="shared" si="6"/>
        <v>1.3878113915703931</v>
      </c>
      <c r="H32">
        <f t="shared" si="7"/>
        <v>3.0725267877146876</v>
      </c>
    </row>
  </sheetData>
  <mergeCells count="2">
    <mergeCell ref="L5:M5"/>
    <mergeCell ref="L6:M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1" sqref="F1"/>
    </sheetView>
  </sheetViews>
  <sheetFormatPr defaultColWidth="9.140625" defaultRowHeight="12.75"/>
  <cols>
    <col min="7" max="7" width="19.8515625" style="0" customWidth="1"/>
    <col min="8" max="8" width="4.7109375" style="0" customWidth="1"/>
  </cols>
  <sheetData>
    <row r="1" spans="1:5" ht="15.75">
      <c r="A1" s="1" t="s">
        <v>0</v>
      </c>
      <c r="B1" s="2" t="s">
        <v>31</v>
      </c>
      <c r="C1" s="2" t="s">
        <v>32</v>
      </c>
      <c r="D1" s="2" t="s">
        <v>38</v>
      </c>
      <c r="E1" s="2" t="s">
        <v>39</v>
      </c>
    </row>
    <row r="2" spans="1:9" ht="12.75">
      <c r="A2">
        <v>0</v>
      </c>
      <c r="B2" s="5">
        <v>0.01</v>
      </c>
      <c r="C2">
        <f>1-B2</f>
        <v>0.99</v>
      </c>
      <c r="D2">
        <f>EXP((0.5*$I$2-$I$3)*B2+$I$2*C2)</f>
        <v>2.6831728673858626</v>
      </c>
      <c r="E2">
        <f>EXP(0.5*$I$2*C2)</f>
        <v>1.640498239057044</v>
      </c>
      <c r="G2" t="s">
        <v>33</v>
      </c>
      <c r="H2" s="13" t="s">
        <v>35</v>
      </c>
      <c r="I2" s="5">
        <v>1</v>
      </c>
    </row>
    <row r="3" spans="1:9" ht="12.75">
      <c r="A3">
        <f>A2+1</f>
        <v>1</v>
      </c>
      <c r="B3">
        <f>B2*D2/(B2*D2+C2*E2)</f>
        <v>0.01625254261224193</v>
      </c>
      <c r="C3">
        <f>C2*E2/(B2*D2+C2*E2)</f>
        <v>0.983747457387758</v>
      </c>
      <c r="D3">
        <f>EXP((0.5*$I$2-$I$3)*B3+$I$2*C3)</f>
        <v>2.661451616960511</v>
      </c>
      <c r="E3">
        <f>EXP(0.5*$I$2*C3)</f>
        <v>1.635377604900927</v>
      </c>
      <c r="G3" t="s">
        <v>34</v>
      </c>
      <c r="H3" s="13" t="s">
        <v>36</v>
      </c>
      <c r="I3" s="5">
        <v>0.8</v>
      </c>
    </row>
    <row r="4" spans="1:5" ht="12.75">
      <c r="A4">
        <f aca="true" t="shared" si="0" ref="A4:A32">A3+1</f>
        <v>2</v>
      </c>
      <c r="B4">
        <f aca="true" t="shared" si="1" ref="B4:B32">B3*D3/(B3*D3+C3*E3)</f>
        <v>0.026182774897912188</v>
      </c>
      <c r="C4">
        <f aca="true" t="shared" si="2" ref="C4:C32">C3*E3/(B3*D3+C3*E3)</f>
        <v>0.9738172251020879</v>
      </c>
      <c r="D4">
        <f aca="true" t="shared" si="3" ref="D4:D32">EXP((0.5*$I$2-$I$3)*B4+$I$2*C4)</f>
        <v>2.6273149487062533</v>
      </c>
      <c r="E4">
        <f aca="true" t="shared" si="4" ref="E4:E32">EXP(0.5*$I$2*C4)</f>
        <v>1.6272778898080458</v>
      </c>
    </row>
    <row r="5" spans="1:5" ht="12.75">
      <c r="A5">
        <f t="shared" si="0"/>
        <v>3</v>
      </c>
      <c r="B5">
        <f t="shared" si="1"/>
        <v>0.04160386575128995</v>
      </c>
      <c r="C5">
        <f t="shared" si="2"/>
        <v>0.9583961342487101</v>
      </c>
      <c r="D5">
        <f t="shared" si="3"/>
        <v>2.5751685145634013</v>
      </c>
      <c r="E5">
        <f t="shared" si="4"/>
        <v>1.6147789385071716</v>
      </c>
    </row>
    <row r="6" spans="1:5" ht="12.75">
      <c r="A6">
        <f t="shared" si="0"/>
        <v>4</v>
      </c>
      <c r="B6">
        <f t="shared" si="1"/>
        <v>0.06474569909575445</v>
      </c>
      <c r="C6">
        <f t="shared" si="2"/>
        <v>0.9352543009042456</v>
      </c>
      <c r="D6">
        <f t="shared" si="3"/>
        <v>2.4988499128746495</v>
      </c>
      <c r="E6">
        <f t="shared" si="4"/>
        <v>1.596202148474437</v>
      </c>
    </row>
    <row r="7" spans="1:5" ht="12.75">
      <c r="A7">
        <f t="shared" si="0"/>
        <v>5</v>
      </c>
      <c r="B7">
        <f t="shared" si="1"/>
        <v>0.09777916894345132</v>
      </c>
      <c r="C7">
        <f t="shared" si="2"/>
        <v>0.9022208310565487</v>
      </c>
      <c r="D7">
        <f t="shared" si="3"/>
        <v>2.393812014312181</v>
      </c>
      <c r="E7">
        <f t="shared" si="4"/>
        <v>1.5700546309343186</v>
      </c>
    </row>
    <row r="8" spans="1:5" ht="12.75">
      <c r="A8">
        <f t="shared" si="0"/>
        <v>6</v>
      </c>
      <c r="B8">
        <f t="shared" si="1"/>
        <v>0.14180589821999243</v>
      </c>
      <c r="C8">
        <f t="shared" si="2"/>
        <v>0.8581941017800075</v>
      </c>
      <c r="D8">
        <f t="shared" si="3"/>
        <v>2.2606498864302633</v>
      </c>
      <c r="E8">
        <f t="shared" si="4"/>
        <v>1.5358700847231515</v>
      </c>
    </row>
    <row r="9" spans="1:5" ht="12.75">
      <c r="A9">
        <f t="shared" si="0"/>
        <v>7</v>
      </c>
      <c r="B9">
        <f t="shared" si="1"/>
        <v>0.19563290053433782</v>
      </c>
      <c r="C9">
        <f t="shared" si="2"/>
        <v>0.8043670994656621</v>
      </c>
      <c r="D9">
        <f t="shared" si="3"/>
        <v>2.1078684620082426</v>
      </c>
      <c r="E9">
        <f t="shared" si="4"/>
        <v>1.4950857300788027</v>
      </c>
    </row>
    <row r="10" spans="1:5" ht="12.75">
      <c r="A10">
        <f t="shared" si="0"/>
        <v>8</v>
      </c>
      <c r="B10">
        <f t="shared" si="1"/>
        <v>0.25534182874682587</v>
      </c>
      <c r="C10">
        <f t="shared" si="2"/>
        <v>0.744658171253174</v>
      </c>
      <c r="D10">
        <f t="shared" si="3"/>
        <v>1.9504412375173918</v>
      </c>
      <c r="E10">
        <f t="shared" si="4"/>
        <v>1.4511104423152263</v>
      </c>
    </row>
    <row r="11" spans="1:5" ht="12.75">
      <c r="A11">
        <f t="shared" si="0"/>
        <v>9</v>
      </c>
      <c r="B11">
        <f t="shared" si="1"/>
        <v>0.3154858266406319</v>
      </c>
      <c r="C11">
        <f t="shared" si="2"/>
        <v>0.6845141733593681</v>
      </c>
      <c r="D11">
        <f t="shared" si="3"/>
        <v>1.803751071899021</v>
      </c>
      <c r="E11">
        <f t="shared" si="4"/>
        <v>1.408122260460714</v>
      </c>
    </row>
    <row r="12" spans="1:5" ht="12.75">
      <c r="A12">
        <f t="shared" si="0"/>
        <v>10</v>
      </c>
      <c r="B12">
        <f t="shared" si="1"/>
        <v>0.3712205370275966</v>
      </c>
      <c r="C12">
        <f t="shared" si="2"/>
        <v>0.6287794629724035</v>
      </c>
      <c r="D12">
        <f t="shared" si="3"/>
        <v>1.67768237429367</v>
      </c>
      <c r="E12">
        <f t="shared" si="4"/>
        <v>1.3694233399531166</v>
      </c>
    </row>
    <row r="13" spans="1:5" ht="12.75">
      <c r="A13">
        <f t="shared" si="0"/>
        <v>11</v>
      </c>
      <c r="B13">
        <f t="shared" si="1"/>
        <v>0.4197108032087847</v>
      </c>
      <c r="C13">
        <f t="shared" si="2"/>
        <v>0.5802891967912153</v>
      </c>
      <c r="D13">
        <f t="shared" si="3"/>
        <v>1.5751900880628193</v>
      </c>
      <c r="E13">
        <f t="shared" si="4"/>
        <v>1.336620747268238</v>
      </c>
    </row>
    <row r="14" spans="1:5" ht="12.75">
      <c r="A14">
        <f t="shared" si="0"/>
        <v>12</v>
      </c>
      <c r="B14">
        <f t="shared" si="1"/>
        <v>0.46015235326484444</v>
      </c>
      <c r="C14">
        <f t="shared" si="2"/>
        <v>0.5398476467351555</v>
      </c>
      <c r="D14">
        <f t="shared" si="3"/>
        <v>1.4945153007900187</v>
      </c>
      <c r="E14">
        <f t="shared" si="4"/>
        <v>1.309864665853484</v>
      </c>
    </row>
    <row r="15" spans="1:5" ht="12.75">
      <c r="A15">
        <f t="shared" si="0"/>
        <v>13</v>
      </c>
      <c r="B15">
        <f t="shared" si="1"/>
        <v>0.49303764772397274</v>
      </c>
      <c r="C15">
        <f t="shared" si="2"/>
        <v>0.5069623522760274</v>
      </c>
      <c r="D15">
        <f t="shared" si="3"/>
        <v>1.4319699131660586</v>
      </c>
      <c r="E15">
        <f t="shared" si="4"/>
        <v>1.28850312465202</v>
      </c>
    </row>
    <row r="16" spans="1:5" ht="12.75">
      <c r="A16">
        <f t="shared" si="0"/>
        <v>14</v>
      </c>
      <c r="B16">
        <f t="shared" si="1"/>
        <v>0.5194198941258719</v>
      </c>
      <c r="C16">
        <f t="shared" si="2"/>
        <v>0.480580105874128</v>
      </c>
      <c r="D16">
        <f t="shared" si="3"/>
        <v>1.3836904067625124</v>
      </c>
      <c r="E16">
        <f t="shared" si="4"/>
        <v>1.2716179333519106</v>
      </c>
    </row>
    <row r="17" spans="1:5" ht="12.75">
      <c r="A17">
        <f t="shared" si="0"/>
        <v>15</v>
      </c>
      <c r="B17">
        <f t="shared" si="1"/>
        <v>0.5404570488476894</v>
      </c>
      <c r="C17">
        <f t="shared" si="2"/>
        <v>0.4595429511523107</v>
      </c>
      <c r="D17">
        <f t="shared" si="3"/>
        <v>1.3463615912612659</v>
      </c>
      <c r="E17">
        <f t="shared" si="4"/>
        <v>1.2583124219490482</v>
      </c>
    </row>
    <row r="18" spans="1:5" ht="12.75">
      <c r="A18">
        <f t="shared" si="0"/>
        <v>16</v>
      </c>
      <c r="B18">
        <f t="shared" si="1"/>
        <v>0.5572027330261513</v>
      </c>
      <c r="C18">
        <f t="shared" si="2"/>
        <v>0.4427972669738486</v>
      </c>
      <c r="D18">
        <f t="shared" si="3"/>
        <v>1.3173688436496827</v>
      </c>
      <c r="E18">
        <f t="shared" si="4"/>
        <v>1.2478207545709288</v>
      </c>
    </row>
    <row r="19" spans="1:5" ht="12.75">
      <c r="A19">
        <f t="shared" si="0"/>
        <v>17</v>
      </c>
      <c r="B19">
        <f t="shared" si="1"/>
        <v>0.570540062846504</v>
      </c>
      <c r="C19">
        <f t="shared" si="2"/>
        <v>0.4294599371534959</v>
      </c>
      <c r="D19">
        <f t="shared" si="3"/>
        <v>1.294724483289545</v>
      </c>
      <c r="E19">
        <f t="shared" si="4"/>
        <v>1.2395271404928057</v>
      </c>
    </row>
    <row r="20" spans="1:5" ht="12.75">
      <c r="A20">
        <f t="shared" si="0"/>
        <v>18</v>
      </c>
      <c r="B20">
        <f t="shared" si="1"/>
        <v>0.581180875121431</v>
      </c>
      <c r="C20">
        <f t="shared" si="2"/>
        <v>0.41881912487856887</v>
      </c>
      <c r="D20">
        <f t="shared" si="3"/>
        <v>1.2769377928327628</v>
      </c>
      <c r="E20">
        <f t="shared" si="4"/>
        <v>1.2329498650902695</v>
      </c>
    </row>
    <row r="21" spans="1:5" ht="12.75">
      <c r="A21">
        <f t="shared" si="0"/>
        <v>19</v>
      </c>
      <c r="B21">
        <f t="shared" si="1"/>
        <v>0.5896885912923184</v>
      </c>
      <c r="C21">
        <f t="shared" si="2"/>
        <v>0.4103114087076815</v>
      </c>
      <c r="D21">
        <f t="shared" si="3"/>
        <v>1.2628926343466629</v>
      </c>
      <c r="E21">
        <f t="shared" si="4"/>
        <v>1.2277162108409776</v>
      </c>
    </row>
    <row r="22" spans="1:5" ht="12.75">
      <c r="A22">
        <f t="shared" si="0"/>
        <v>20</v>
      </c>
      <c r="B22">
        <f t="shared" si="1"/>
        <v>0.5965059099522366</v>
      </c>
      <c r="C22">
        <f t="shared" si="2"/>
        <v>0.4034940900477633</v>
      </c>
      <c r="D22">
        <f t="shared" si="3"/>
        <v>1.2517496805962196</v>
      </c>
      <c r="E22">
        <f t="shared" si="4"/>
        <v>1.2235384688190964</v>
      </c>
    </row>
    <row r="23" spans="1:5" ht="12.75">
      <c r="A23">
        <f t="shared" si="0"/>
        <v>21</v>
      </c>
      <c r="B23">
        <f t="shared" si="1"/>
        <v>0.6019801469884409</v>
      </c>
      <c r="C23">
        <f t="shared" si="2"/>
        <v>0.3980198530115591</v>
      </c>
      <c r="D23">
        <f t="shared" si="3"/>
        <v>1.2428732159746851</v>
      </c>
      <c r="E23">
        <f t="shared" si="4"/>
        <v>1.220194078103325</v>
      </c>
    </row>
    <row r="24" spans="1:5" ht="12.75">
      <c r="A24">
        <f t="shared" si="0"/>
        <v>22</v>
      </c>
      <c r="B24">
        <f t="shared" si="1"/>
        <v>0.6063841978136416</v>
      </c>
      <c r="C24">
        <f t="shared" si="2"/>
        <v>0.39361580218635844</v>
      </c>
      <c r="D24">
        <f t="shared" si="3"/>
        <v>1.2357777671662937</v>
      </c>
      <c r="E24">
        <f t="shared" si="4"/>
        <v>1.2175101358740519</v>
      </c>
    </row>
    <row r="25" spans="1:5" ht="12.75">
      <c r="A25">
        <f t="shared" si="0"/>
        <v>23</v>
      </c>
      <c r="B25">
        <f t="shared" si="1"/>
        <v>0.6099331210250659</v>
      </c>
      <c r="C25">
        <f t="shared" si="2"/>
        <v>0.3900668789749341</v>
      </c>
      <c r="D25">
        <f t="shared" si="3"/>
        <v>1.2300895143952872</v>
      </c>
      <c r="E25">
        <f t="shared" si="4"/>
        <v>1.2153516265457196</v>
      </c>
    </row>
    <row r="26" spans="1:5" ht="12.75">
      <c r="A26">
        <f t="shared" si="0"/>
        <v>24</v>
      </c>
      <c r="B26">
        <f t="shared" si="1"/>
        <v>0.6127969971889979</v>
      </c>
      <c r="C26">
        <f t="shared" si="2"/>
        <v>0.387203002811002</v>
      </c>
      <c r="D26">
        <f t="shared" si="3"/>
        <v>1.2255183577209638</v>
      </c>
      <c r="E26">
        <f t="shared" si="4"/>
        <v>1.2136125636810156</v>
      </c>
    </row>
    <row r="27" spans="1:5" ht="12.75">
      <c r="A27">
        <f t="shared" si="0"/>
        <v>25</v>
      </c>
      <c r="B27">
        <f t="shared" si="1"/>
        <v>0.6151108228292046</v>
      </c>
      <c r="C27">
        <f t="shared" si="2"/>
        <v>0.38488917717079557</v>
      </c>
      <c r="D27">
        <f t="shared" si="3"/>
        <v>1.2218375698139508</v>
      </c>
      <c r="E27">
        <f t="shared" si="4"/>
        <v>1.212209331612552</v>
      </c>
    </row>
    <row r="28" spans="1:5" ht="12.75">
      <c r="A28">
        <f t="shared" si="0"/>
        <v>26</v>
      </c>
      <c r="B28">
        <f t="shared" si="1"/>
        <v>0.6169821151068958</v>
      </c>
      <c r="C28">
        <f t="shared" si="2"/>
        <v>0.38301788489310423</v>
      </c>
      <c r="D28">
        <f t="shared" si="3"/>
        <v>1.218868842488067</v>
      </c>
      <c r="E28">
        <f t="shared" si="4"/>
        <v>1.2110756630709572</v>
      </c>
    </row>
    <row r="29" spans="1:5" ht="12.75">
      <c r="A29">
        <f t="shared" si="0"/>
        <v>27</v>
      </c>
      <c r="B29">
        <f t="shared" si="1"/>
        <v>0.6184967717368536</v>
      </c>
      <c r="C29">
        <f t="shared" si="2"/>
        <v>0.3815032282631465</v>
      </c>
      <c r="D29">
        <f t="shared" si="3"/>
        <v>1.216471185714797</v>
      </c>
      <c r="E29">
        <f t="shared" si="4"/>
        <v>1.210158828395982</v>
      </c>
    </row>
    <row r="30" spans="1:5" ht="12.75">
      <c r="A30">
        <f t="shared" si="0"/>
        <v>28</v>
      </c>
      <c r="B30">
        <f t="shared" si="1"/>
        <v>0.6197236063067243</v>
      </c>
      <c r="C30">
        <f t="shared" si="2"/>
        <v>0.38027639369327565</v>
      </c>
      <c r="D30">
        <f t="shared" si="3"/>
        <v>1.2145326004608832</v>
      </c>
      <c r="E30">
        <f t="shared" si="4"/>
        <v>1.209416723686325</v>
      </c>
    </row>
    <row r="31" spans="1:5" ht="12.75">
      <c r="A31">
        <f t="shared" si="0"/>
        <v>29</v>
      </c>
      <c r="B31">
        <f t="shared" si="1"/>
        <v>0.620717876725187</v>
      </c>
      <c r="C31">
        <f t="shared" si="2"/>
        <v>0.379282123274813</v>
      </c>
      <c r="D31">
        <f t="shared" si="3"/>
        <v>1.2129637685893655</v>
      </c>
      <c r="E31">
        <f t="shared" si="4"/>
        <v>1.208815629475275</v>
      </c>
    </row>
    <row r="32" spans="1:5" ht="12.75">
      <c r="A32">
        <f t="shared" si="0"/>
        <v>30</v>
      </c>
      <c r="B32">
        <f t="shared" si="1"/>
        <v>0.621524045165807</v>
      </c>
      <c r="C32">
        <f t="shared" si="2"/>
        <v>0.3784759548341931</v>
      </c>
      <c r="D32">
        <f t="shared" si="3"/>
        <v>1.2116932254395123</v>
      </c>
      <c r="E32">
        <f t="shared" si="4"/>
        <v>1.2083284731588775</v>
      </c>
    </row>
    <row r="33" spans="1:5" ht="12.75">
      <c r="A33">
        <f>A32+1</f>
        <v>31</v>
      </c>
      <c r="B33">
        <f>B32*D32/(B32*D32+C32*E32)</f>
        <v>0.622177948157111</v>
      </c>
      <c r="C33">
        <f>C32*E32/(B32*D32+C32*E32)</f>
        <v>0.3778220518428889</v>
      </c>
      <c r="D33">
        <f>EXP((0.5*$I$2-$I$3)*B33+$I$2*C33)</f>
        <v>1.210663634343711</v>
      </c>
      <c r="E33">
        <f>EXP(0.5*$I$2*C33)</f>
        <v>1.2079334729338151</v>
      </c>
    </row>
    <row r="34" spans="1:5" ht="12.75">
      <c r="A34">
        <f>A33+1</f>
        <v>32</v>
      </c>
      <c r="B34">
        <f>B33*D33/(B33*D33+C33*E33)</f>
        <v>0.6227085111205095</v>
      </c>
      <c r="C34">
        <f>C33*E33/(B33*D33+C33*E33)</f>
        <v>0.3772914888794906</v>
      </c>
      <c r="D34">
        <f>EXP((0.5*$I$2-$I$3)*B34+$I$2*C34)</f>
        <v>1.2098288889808657</v>
      </c>
      <c r="E34">
        <f>EXP(0.5*$I$2*C34)</f>
        <v>1.2076130730522778</v>
      </c>
    </row>
    <row r="35" spans="1:5" ht="12.75">
      <c r="A35">
        <f>A34+1</f>
        <v>33</v>
      </c>
      <c r="B35">
        <f>B34*D34/(B34*D34+C34*E34)</f>
        <v>0.6231391088609747</v>
      </c>
      <c r="C35">
        <f>C34*E34/(B34*D34+C34*E34)</f>
        <v>0.3768608911390253</v>
      </c>
      <c r="D35">
        <f>EXP((0.5*$I$2-$I$3)*B35+$I$2*C35)</f>
        <v>1.2091518440339326</v>
      </c>
      <c r="E35">
        <f>EXP(0.5*$I$2*C35)</f>
        <v>1.2073531033085718</v>
      </c>
    </row>
    <row r="36" spans="1:5" ht="12.75">
      <c r="A36">
        <f>A35+1</f>
        <v>34</v>
      </c>
      <c r="B36">
        <f>B35*D35/(B35*D35+C35*E35)</f>
        <v>0.623488649235549</v>
      </c>
      <c r="C36">
        <f>C35*E35/(B35*D35+C35*E35)</f>
        <v>0.376511350764451</v>
      </c>
      <c r="D36">
        <f>EXP((0.5*$I$2-$I$3)*B36+$I$2*C36)</f>
        <v>1.2086025272438172</v>
      </c>
      <c r="E36">
        <f>EXP(0.5*$I$2*C36)</f>
        <v>1.2071421124185806</v>
      </c>
    </row>
    <row r="37" spans="1:5" ht="12.75">
      <c r="A37">
        <f>A36+1</f>
        <v>35</v>
      </c>
      <c r="B37">
        <f>B36*D36/(B36*D36+C36*E36)</f>
        <v>0.6237724391717473</v>
      </c>
      <c r="C37">
        <f>C36*E36/(B36*D36+C36*E36)</f>
        <v>0.3762275608282527</v>
      </c>
      <c r="D37">
        <f>EXP((0.5*$I$2-$I$3)*B37+$I$2*C37)</f>
        <v>1.2081567234790538</v>
      </c>
      <c r="E37">
        <f>EXP(0.5*$I$2*C37)</f>
        <v>1.2069708371788825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E1" sqref="E1"/>
    </sheetView>
  </sheetViews>
  <sheetFormatPr defaultColWidth="9.140625" defaultRowHeight="12.75"/>
  <cols>
    <col min="2" max="2" width="11.421875" style="0" bestFit="1" customWidth="1"/>
  </cols>
  <sheetData>
    <row r="1" spans="1:4" ht="15.75">
      <c r="A1" s="16" t="s">
        <v>0</v>
      </c>
      <c r="B1" s="2" t="s">
        <v>31</v>
      </c>
      <c r="C1" s="14" t="s">
        <v>32</v>
      </c>
      <c r="D1" s="15" t="s">
        <v>37</v>
      </c>
    </row>
    <row r="2" spans="1:4" ht="12.75">
      <c r="A2">
        <v>0</v>
      </c>
      <c r="B2" s="5">
        <v>0.1</v>
      </c>
      <c r="C2" s="5">
        <v>0.8</v>
      </c>
      <c r="D2">
        <f>1-B2-C2</f>
        <v>0.09999999999999998</v>
      </c>
    </row>
    <row r="3" spans="1:4" ht="12.75">
      <c r="A3">
        <f>A2+1</f>
        <v>1</v>
      </c>
      <c r="B3">
        <f>B2*EXP(C2-D2)/(B2*EXP(C2-D2)+C2*EXP(D2-B2)+D2*EXP(B2-C2))</f>
        <v>0.19159733067697052</v>
      </c>
      <c r="C3">
        <f>C2*EXP(D2-B2)/(B2*EXP(C2-D2)+C2*EXP(D2-B2)+D2*EXP(B2-C2))</f>
        <v>0.7611553492787724</v>
      </c>
      <c r="D3">
        <f>D2*EXP(B2-C2)/(B2*EXP(C2-D2)+C2*EXP(D2-B2)+D2*EXP(B2-C2))</f>
        <v>0.04724732004425693</v>
      </c>
    </row>
    <row r="4" spans="1:4" ht="12.75">
      <c r="A4">
        <f aca="true" t="shared" si="0" ref="A4:A37">A3+1</f>
        <v>2</v>
      </c>
      <c r="B4">
        <f aca="true" t="shared" si="1" ref="B4:B37">B3*EXP(C3-D3)/(B3*EXP(C3-D3)+C3*EXP(D3-B3)+D3*EXP(B3-C3))</f>
        <v>0.3633264879877545</v>
      </c>
      <c r="C4">
        <f aca="true" t="shared" si="2" ref="C4:C37">C3*EXP(D3-B3)/(B3*EXP(C3-D3)+C3*EXP(D3-B3)+D3*EXP(B3-C3))</f>
        <v>0.6118488946069998</v>
      </c>
      <c r="D4">
        <f aca="true" t="shared" si="3" ref="D4:D37">D3*EXP(B3-C3)/(B3*EXP(C3-D3)+C3*EXP(D3-B3)+D3*EXP(B3-C3))</f>
        <v>0.02482461740524579</v>
      </c>
    </row>
    <row r="5" spans="1:4" ht="12.75">
      <c r="A5">
        <f t="shared" si="0"/>
        <v>3</v>
      </c>
      <c r="B5">
        <f t="shared" si="1"/>
        <v>0.5892598898303595</v>
      </c>
      <c r="C5">
        <f t="shared" si="2"/>
        <v>0.3932811220631426</v>
      </c>
      <c r="D5">
        <f t="shared" si="3"/>
        <v>0.017458988106497934</v>
      </c>
    </row>
    <row r="6" spans="1:4" ht="12.75">
      <c r="A6">
        <f t="shared" si="0"/>
        <v>4</v>
      </c>
      <c r="B6">
        <f t="shared" si="1"/>
        <v>0.779129913681696</v>
      </c>
      <c r="C6">
        <f t="shared" si="2"/>
        <v>0.20158519986286416</v>
      </c>
      <c r="D6">
        <f t="shared" si="3"/>
        <v>0.01928488645543992</v>
      </c>
    </row>
    <row r="7" spans="1:4" ht="12.75">
      <c r="A7">
        <f t="shared" si="0"/>
        <v>5</v>
      </c>
      <c r="B7">
        <f t="shared" si="1"/>
        <v>0.8790426697807282</v>
      </c>
      <c r="C7">
        <f t="shared" si="2"/>
        <v>0.08865233908338038</v>
      </c>
      <c r="D7">
        <f t="shared" si="3"/>
        <v>0.0323049911358913</v>
      </c>
    </row>
    <row r="8" spans="1:4" ht="12.75">
      <c r="A8">
        <f t="shared" si="0"/>
        <v>6</v>
      </c>
      <c r="B8">
        <f t="shared" si="1"/>
        <v>0.8948984535356538</v>
      </c>
      <c r="C8">
        <f t="shared" si="2"/>
        <v>0.03658045945720446</v>
      </c>
      <c r="D8">
        <f t="shared" si="3"/>
        <v>0.0685210870071418</v>
      </c>
    </row>
    <row r="9" spans="1:4" ht="12.75">
      <c r="A9">
        <f t="shared" si="0"/>
        <v>7</v>
      </c>
      <c r="B9">
        <f t="shared" si="1"/>
        <v>0.8298947104096</v>
      </c>
      <c r="C9">
        <f t="shared" si="2"/>
        <v>0.015327767456544112</v>
      </c>
      <c r="D9">
        <f t="shared" si="3"/>
        <v>0.1547775221338559</v>
      </c>
    </row>
    <row r="10" spans="1:4" ht="12.75">
      <c r="A10">
        <f t="shared" si="0"/>
        <v>8</v>
      </c>
      <c r="B10">
        <f t="shared" si="1"/>
        <v>0.6688997608613098</v>
      </c>
      <c r="C10">
        <f t="shared" si="2"/>
        <v>0.007230686571620644</v>
      </c>
      <c r="D10">
        <f t="shared" si="3"/>
        <v>0.3238695525670696</v>
      </c>
    </row>
    <row r="11" spans="1:4" ht="12.75">
      <c r="A11">
        <f t="shared" si="0"/>
        <v>9</v>
      </c>
      <c r="B11">
        <f t="shared" si="1"/>
        <v>0.4350835275305393</v>
      </c>
      <c r="C11">
        <f t="shared" si="2"/>
        <v>0.004571523257981388</v>
      </c>
      <c r="D11">
        <f t="shared" si="3"/>
        <v>0.5603449492114793</v>
      </c>
    </row>
    <row r="12" spans="1:4" ht="12.75">
      <c r="A12">
        <f t="shared" si="0"/>
        <v>10</v>
      </c>
      <c r="B12">
        <f t="shared" si="1"/>
        <v>0.223515794578711</v>
      </c>
      <c r="C12">
        <f t="shared" si="2"/>
        <v>0.004640515061415968</v>
      </c>
      <c r="D12">
        <f t="shared" si="3"/>
        <v>0.7718436903598731</v>
      </c>
    </row>
    <row r="13" spans="1:4" ht="12.75">
      <c r="A13">
        <f t="shared" si="0"/>
        <v>11</v>
      </c>
      <c r="B13">
        <f t="shared" si="1"/>
        <v>0.09676460177651412</v>
      </c>
      <c r="C13">
        <f t="shared" si="2"/>
        <v>0.007486905776611114</v>
      </c>
      <c r="D13">
        <f t="shared" si="3"/>
        <v>0.8957484924468747</v>
      </c>
    </row>
    <row r="14" spans="1:4" ht="12.75">
      <c r="A14">
        <f t="shared" si="0"/>
        <v>12</v>
      </c>
      <c r="B14">
        <f t="shared" si="1"/>
        <v>0.038428463107159555</v>
      </c>
      <c r="C14">
        <f t="shared" si="2"/>
        <v>0.01606942252401528</v>
      </c>
      <c r="D14">
        <f t="shared" si="3"/>
        <v>0.9455021143688251</v>
      </c>
    </row>
    <row r="15" spans="1:4" ht="12.75">
      <c r="A15">
        <f t="shared" si="0"/>
        <v>13</v>
      </c>
      <c r="B15">
        <f t="shared" si="1"/>
        <v>0.01484621171176735</v>
      </c>
      <c r="C15">
        <f t="shared" si="2"/>
        <v>0.03895358871489495</v>
      </c>
      <c r="D15">
        <f t="shared" si="3"/>
        <v>0.9462001995733377</v>
      </c>
    </row>
    <row r="16" spans="1:4" ht="12.75">
      <c r="A16">
        <f t="shared" si="0"/>
        <v>14</v>
      </c>
      <c r="B16">
        <f t="shared" si="1"/>
        <v>0.005826288511677321</v>
      </c>
      <c r="C16">
        <f t="shared" si="2"/>
        <v>0.09612091717855067</v>
      </c>
      <c r="D16">
        <f t="shared" si="3"/>
        <v>0.8980527943097721</v>
      </c>
    </row>
    <row r="17" spans="1:4" ht="12.75">
      <c r="A17">
        <f t="shared" si="0"/>
        <v>15</v>
      </c>
      <c r="B17">
        <f t="shared" si="1"/>
        <v>0.002470287120510841</v>
      </c>
      <c r="C17">
        <f t="shared" si="2"/>
        <v>0.22178746181103406</v>
      </c>
      <c r="D17">
        <f t="shared" si="3"/>
        <v>0.7757422510684551</v>
      </c>
    </row>
    <row r="18" spans="1:4" ht="12.75">
      <c r="A18">
        <f t="shared" si="0"/>
        <v>16</v>
      </c>
      <c r="B18">
        <f t="shared" si="1"/>
        <v>0.0012847447143900003</v>
      </c>
      <c r="C18">
        <f t="shared" si="2"/>
        <v>0.434924278284933</v>
      </c>
      <c r="D18">
        <f t="shared" si="3"/>
        <v>0.563790977000677</v>
      </c>
    </row>
    <row r="19" spans="1:4" ht="12.75">
      <c r="A19">
        <f t="shared" si="0"/>
        <v>17</v>
      </c>
      <c r="B19">
        <f t="shared" si="1"/>
        <v>0.000999591874608117</v>
      </c>
      <c r="C19">
        <f t="shared" si="2"/>
        <v>0.6755834126241832</v>
      </c>
      <c r="D19">
        <f t="shared" si="3"/>
        <v>0.32341699550120867</v>
      </c>
    </row>
    <row r="20" spans="1:4" ht="12.75">
      <c r="A20">
        <f t="shared" si="0"/>
        <v>18</v>
      </c>
      <c r="B20">
        <f t="shared" si="1"/>
        <v>0.0012937707277644976</v>
      </c>
      <c r="C20">
        <f t="shared" si="2"/>
        <v>0.848777286272847</v>
      </c>
      <c r="D20">
        <f t="shared" si="3"/>
        <v>0.14992894299938855</v>
      </c>
    </row>
    <row r="21" spans="1:4" ht="12.75">
      <c r="A21">
        <f t="shared" si="0"/>
        <v>19</v>
      </c>
      <c r="B21">
        <f t="shared" si="1"/>
        <v>0.0024745517275533402</v>
      </c>
      <c r="C21">
        <f t="shared" si="2"/>
        <v>0.9364366894184482</v>
      </c>
      <c r="D21">
        <f t="shared" si="3"/>
        <v>0.061088758853998594</v>
      </c>
    </row>
    <row r="22" spans="1:4" ht="12.75">
      <c r="A22">
        <f t="shared" si="0"/>
        <v>20</v>
      </c>
      <c r="B22">
        <f t="shared" si="1"/>
        <v>0.005805201462208153</v>
      </c>
      <c r="C22">
        <f t="shared" si="2"/>
        <v>0.9707250367168602</v>
      </c>
      <c r="D22">
        <f t="shared" si="3"/>
        <v>0.023469761820931627</v>
      </c>
    </row>
    <row r="23" spans="1:4" ht="12.75">
      <c r="A23">
        <f t="shared" si="0"/>
        <v>21</v>
      </c>
      <c r="B23">
        <f t="shared" si="1"/>
        <v>0.014792846727830284</v>
      </c>
      <c r="C23">
        <f t="shared" si="2"/>
        <v>0.9763703325366252</v>
      </c>
      <c r="D23">
        <f t="shared" si="3"/>
        <v>0.008836820735544667</v>
      </c>
    </row>
    <row r="24" spans="1:4" ht="12.75">
      <c r="A24">
        <f t="shared" si="0"/>
        <v>22</v>
      </c>
      <c r="B24">
        <f t="shared" si="1"/>
        <v>0.03843168780531743</v>
      </c>
      <c r="C24">
        <f t="shared" si="2"/>
        <v>0.9582330384549204</v>
      </c>
      <c r="D24">
        <f t="shared" si="3"/>
        <v>0.0033352737397621996</v>
      </c>
    </row>
    <row r="25" spans="1:4" ht="12.75">
      <c r="A25">
        <f t="shared" si="0"/>
        <v>23</v>
      </c>
      <c r="B25">
        <f t="shared" si="1"/>
        <v>0.09729480699946642</v>
      </c>
      <c r="C25">
        <f t="shared" si="2"/>
        <v>0.901409923300939</v>
      </c>
      <c r="D25">
        <f t="shared" si="3"/>
        <v>0.0012952696995946363</v>
      </c>
    </row>
    <row r="26" spans="1:4" ht="12.75">
      <c r="A26">
        <f t="shared" si="0"/>
        <v>24</v>
      </c>
      <c r="B26">
        <f t="shared" si="1"/>
        <v>0.22604006341097796</v>
      </c>
      <c r="C26">
        <f t="shared" si="2"/>
        <v>0.7734125194624021</v>
      </c>
      <c r="D26">
        <f t="shared" si="3"/>
        <v>0.0005474171266199194</v>
      </c>
    </row>
    <row r="27" spans="1:4" ht="12.75">
      <c r="A27">
        <f t="shared" si="0"/>
        <v>25</v>
      </c>
      <c r="B27">
        <f t="shared" si="1"/>
        <v>0.44219575168690883</v>
      </c>
      <c r="C27">
        <f t="shared" si="2"/>
        <v>0.5575182419867049</v>
      </c>
      <c r="D27">
        <f t="shared" si="3"/>
        <v>0.00028600632638624843</v>
      </c>
    </row>
    <row r="28" spans="1:4" ht="12.75">
      <c r="A28">
        <f t="shared" si="0"/>
        <v>26</v>
      </c>
      <c r="B28">
        <f t="shared" si="1"/>
        <v>0.6828041228048158</v>
      </c>
      <c r="C28">
        <f t="shared" si="2"/>
        <v>0.316970468636342</v>
      </c>
      <c r="D28">
        <f t="shared" si="3"/>
        <v>0.00022540855884220883</v>
      </c>
    </row>
    <row r="29" spans="1:4" ht="12.75">
      <c r="A29">
        <f t="shared" si="0"/>
        <v>27</v>
      </c>
      <c r="B29">
        <f t="shared" si="1"/>
        <v>0.853796863275207</v>
      </c>
      <c r="C29">
        <f t="shared" si="2"/>
        <v>0.14590709854308612</v>
      </c>
      <c r="D29">
        <f t="shared" si="3"/>
        <v>0.00029603818170689637</v>
      </c>
    </row>
    <row r="30" spans="1:4" ht="12.75">
      <c r="A30">
        <f t="shared" si="0"/>
        <v>28</v>
      </c>
      <c r="B30">
        <f t="shared" si="1"/>
        <v>0.9402632610276104</v>
      </c>
      <c r="C30">
        <f t="shared" si="2"/>
        <v>0.05916468477182163</v>
      </c>
      <c r="D30">
        <f t="shared" si="3"/>
        <v>0.0005720542005679288</v>
      </c>
    </row>
    <row r="31" spans="1:4" ht="12.75">
      <c r="A31">
        <f t="shared" si="0"/>
        <v>29</v>
      </c>
      <c r="B31">
        <f t="shared" si="1"/>
        <v>0.976016476753833</v>
      </c>
      <c r="C31">
        <f t="shared" si="2"/>
        <v>0.02263190310557259</v>
      </c>
      <c r="D31">
        <f t="shared" si="3"/>
        <v>0.0013516201405945067</v>
      </c>
    </row>
    <row r="32" spans="1:4" ht="12.75">
      <c r="A32">
        <f t="shared" si="0"/>
        <v>30</v>
      </c>
      <c r="B32">
        <f t="shared" si="1"/>
        <v>0.9880619127950339</v>
      </c>
      <c r="C32">
        <f t="shared" si="2"/>
        <v>0.00846281030218861</v>
      </c>
      <c r="D32">
        <f t="shared" si="3"/>
        <v>0.0034752769027775353</v>
      </c>
    </row>
    <row r="33" spans="1:4" ht="12.75">
      <c r="A33">
        <f t="shared" si="0"/>
        <v>31</v>
      </c>
      <c r="B33">
        <f t="shared" si="1"/>
        <v>0.987649275659519</v>
      </c>
      <c r="C33">
        <f t="shared" si="2"/>
        <v>0.0031446085852396624</v>
      </c>
      <c r="D33">
        <f t="shared" si="3"/>
        <v>0.009206115755241261</v>
      </c>
    </row>
    <row r="34" spans="1:4" ht="12.75">
      <c r="A34">
        <f t="shared" si="0"/>
        <v>32</v>
      </c>
      <c r="B34">
        <f t="shared" si="1"/>
        <v>0.9743702123098775</v>
      </c>
      <c r="C34">
        <f t="shared" si="2"/>
        <v>0.0011732426946641048</v>
      </c>
      <c r="D34">
        <f t="shared" si="3"/>
        <v>0.024456544995458306</v>
      </c>
    </row>
    <row r="35" spans="1:4" ht="12.75">
      <c r="A35">
        <f t="shared" si="0"/>
        <v>33</v>
      </c>
      <c r="B35">
        <f t="shared" si="1"/>
        <v>0.9359217202836013</v>
      </c>
      <c r="C35">
        <f t="shared" si="2"/>
        <v>0.00044614181738081196</v>
      </c>
      <c r="D35">
        <f t="shared" si="3"/>
        <v>0.06363213789901791</v>
      </c>
    </row>
    <row r="36" spans="1:4" ht="12.75">
      <c r="A36">
        <f t="shared" si="0"/>
        <v>34</v>
      </c>
      <c r="B36">
        <f t="shared" si="1"/>
        <v>0.8440402578601732</v>
      </c>
      <c r="C36">
        <f t="shared" si="2"/>
        <v>0.0001791460944208106</v>
      </c>
      <c r="D36">
        <f t="shared" si="3"/>
        <v>0.15578059604540603</v>
      </c>
    </row>
    <row r="37" spans="1:4" ht="12.75">
      <c r="A37">
        <f t="shared" si="0"/>
        <v>35</v>
      </c>
      <c r="B37">
        <f t="shared" si="1"/>
        <v>0.6659759569278279</v>
      </c>
      <c r="C37">
        <f t="shared" si="2"/>
        <v>8.29797670729982E-05</v>
      </c>
      <c r="D37">
        <f t="shared" si="3"/>
        <v>0.33394106330509926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J1" sqref="J1"/>
    </sheetView>
  </sheetViews>
  <sheetFormatPr defaultColWidth="9.140625" defaultRowHeight="12.75"/>
  <cols>
    <col min="10" max="10" width="3.57421875" style="0" customWidth="1"/>
    <col min="11" max="11" width="18.00390625" style="0" customWidth="1"/>
    <col min="12" max="12" width="4.57421875" style="0" customWidth="1"/>
    <col min="13" max="13" width="6.140625" style="0" customWidth="1"/>
  </cols>
  <sheetData>
    <row r="1" spans="1:9" ht="15.75">
      <c r="A1" s="1" t="s">
        <v>0</v>
      </c>
      <c r="B1" s="2" t="s">
        <v>31</v>
      </c>
      <c r="C1" s="2" t="s">
        <v>32</v>
      </c>
      <c r="D1" s="2" t="s">
        <v>40</v>
      </c>
      <c r="E1" s="2" t="s">
        <v>41</v>
      </c>
      <c r="F1" s="2" t="s">
        <v>38</v>
      </c>
      <c r="G1" s="2" t="s">
        <v>39</v>
      </c>
      <c r="H1" s="2" t="s">
        <v>42</v>
      </c>
      <c r="I1" s="2" t="s">
        <v>43</v>
      </c>
    </row>
    <row r="2" spans="1:13" ht="12.75">
      <c r="A2">
        <v>0</v>
      </c>
      <c r="B2" s="5">
        <v>0.5</v>
      </c>
      <c r="C2">
        <f>1-B2</f>
        <v>0.5</v>
      </c>
      <c r="D2" s="5">
        <v>0.5</v>
      </c>
      <c r="E2">
        <f>1-D2</f>
        <v>0.5</v>
      </c>
      <c r="F2">
        <f>EXP(($M$2-$M$3-$M$4)*D2)</f>
        <v>1</v>
      </c>
      <c r="G2">
        <f>EXP(($M$2-$M$3)*D2+($M$2-2*$M$3)*E2)</f>
        <v>0.8187307530779818</v>
      </c>
      <c r="H2">
        <f>EXP(($M$2-$M$3-$M$4)*B2+($M$2-$M$3)*C2)</f>
        <v>1.1051709180756475</v>
      </c>
      <c r="I2">
        <f>EXP($M$2*C2)</f>
        <v>1.6487212707001282</v>
      </c>
      <c r="K2" t="s">
        <v>44</v>
      </c>
      <c r="L2" s="13" t="s">
        <v>45</v>
      </c>
      <c r="M2" s="5">
        <v>1</v>
      </c>
    </row>
    <row r="3" spans="1:13" ht="12.75">
      <c r="A3">
        <f>A2+1</f>
        <v>1</v>
      </c>
      <c r="B3">
        <f>B2*F2/(B2*F2+C2*G2)</f>
        <v>0.549833997312478</v>
      </c>
      <c r="C3">
        <f>C2*G2/(B2*F2+C2*G2)</f>
        <v>0.4501660026875221</v>
      </c>
      <c r="D3">
        <f>D2*H2/(D2*H2+E2*I2)</f>
        <v>0.40131233988754794</v>
      </c>
      <c r="E3">
        <f>E2*I2/(D2*H2+E2*I2)</f>
        <v>0.598687660112452</v>
      </c>
      <c r="F3">
        <f>EXP(($M$2-$M$3-$M$4)*D3)</f>
        <v>1</v>
      </c>
      <c r="G3">
        <f>EXP(($M$2-$M$3)*D3+($M$2-2*$M$3)*E3)</f>
        <v>0.7565776342458924</v>
      </c>
      <c r="H3">
        <f>EXP(($M$2-$M$3-$M$4)*B3+($M$2-$M$3)*C3)</f>
        <v>1.0942106114826005</v>
      </c>
      <c r="I3">
        <f>EXP($M$2*C3)</f>
        <v>1.5685725511379345</v>
      </c>
      <c r="K3" t="s">
        <v>46</v>
      </c>
      <c r="L3" s="13" t="s">
        <v>48</v>
      </c>
      <c r="M3" s="5">
        <v>0.8</v>
      </c>
    </row>
    <row r="4" spans="1:13" ht="12.75">
      <c r="A4">
        <f aca="true" t="shared" si="0" ref="A4:A52">A3+1</f>
        <v>2</v>
      </c>
      <c r="B4">
        <f aca="true" t="shared" si="1" ref="B4:B52">B3*F3/(B3*F3+C3*G3)</f>
        <v>0.6174999321780064</v>
      </c>
      <c r="C4">
        <f aca="true" t="shared" si="2" ref="C4:C52">C3*G3/(B3*F3+C3*G3)</f>
        <v>0.38250006782199364</v>
      </c>
      <c r="D4">
        <f aca="true" t="shared" si="3" ref="D4:D52">D3*H3/(D3*H3+E3*I3)</f>
        <v>0.3186174341212951</v>
      </c>
      <c r="E4">
        <f aca="true" t="shared" si="4" ref="E4:E52">E3*I3/(D3*H3+E3*I3)</f>
        <v>0.6813825658787048</v>
      </c>
      <c r="F4">
        <f aca="true" t="shared" si="5" ref="F4:F52">EXP(($M$2-$M$3-$M$4)*D4)</f>
        <v>1</v>
      </c>
      <c r="G4">
        <f aca="true" t="shared" si="6" ref="G4:G52">EXP(($M$2-$M$3)*D4+($M$2-2*$M$3)*E4)</f>
        <v>0.7081452487676192</v>
      </c>
      <c r="H4">
        <f aca="true" t="shared" si="7" ref="H4:H52">EXP(($M$2-$M$3-$M$4)*B4+($M$2-$M$3)*C4)</f>
        <v>1.0795022049799636</v>
      </c>
      <c r="I4">
        <f aca="true" t="shared" si="8" ref="I4:I52">EXP($M$2*C4)</f>
        <v>1.4659449737808734</v>
      </c>
      <c r="K4" t="s">
        <v>47</v>
      </c>
      <c r="L4" s="13" t="s">
        <v>49</v>
      </c>
      <c r="M4" s="5">
        <v>0.2</v>
      </c>
    </row>
    <row r="5" spans="1:9" ht="12.75">
      <c r="A5">
        <f t="shared" si="0"/>
        <v>3</v>
      </c>
      <c r="B5">
        <f t="shared" si="1"/>
        <v>0.6950966757061515</v>
      </c>
      <c r="C5">
        <f t="shared" si="2"/>
        <v>0.3049033242938484</v>
      </c>
      <c r="D5">
        <f t="shared" si="3"/>
        <v>0.2561392033239058</v>
      </c>
      <c r="E5">
        <f t="shared" si="4"/>
        <v>0.7438607966760942</v>
      </c>
      <c r="F5">
        <f t="shared" si="5"/>
        <v>1</v>
      </c>
      <c r="G5">
        <f t="shared" si="6"/>
        <v>0.6736203286879195</v>
      </c>
      <c r="H5">
        <f t="shared" si="7"/>
        <v>1.0628783630852556</v>
      </c>
      <c r="I5">
        <f t="shared" si="8"/>
        <v>1.3564938566655103</v>
      </c>
    </row>
    <row r="6" spans="1:9" ht="12.75">
      <c r="A6">
        <f t="shared" si="0"/>
        <v>4</v>
      </c>
      <c r="B6">
        <f t="shared" si="1"/>
        <v>0.7719130182892987</v>
      </c>
      <c r="C6">
        <f t="shared" si="2"/>
        <v>0.2280869817107013</v>
      </c>
      <c r="D6">
        <f t="shared" si="3"/>
        <v>0.21247755446148478</v>
      </c>
      <c r="E6">
        <f t="shared" si="4"/>
        <v>0.7875224455385152</v>
      </c>
      <c r="F6">
        <f t="shared" si="5"/>
        <v>1</v>
      </c>
      <c r="G6">
        <f t="shared" si="6"/>
        <v>0.6504974140066366</v>
      </c>
      <c r="H6">
        <f t="shared" si="7"/>
        <v>1.046673873085767</v>
      </c>
      <c r="I6">
        <f t="shared" si="8"/>
        <v>1.2561945866345312</v>
      </c>
    </row>
    <row r="7" spans="1:9" ht="12.75">
      <c r="A7">
        <f t="shared" si="0"/>
        <v>5</v>
      </c>
      <c r="B7">
        <f t="shared" si="1"/>
        <v>0.8387778649074421</v>
      </c>
      <c r="C7">
        <f t="shared" si="2"/>
        <v>0.1612221350925579</v>
      </c>
      <c r="D7">
        <f t="shared" si="3"/>
        <v>0.18354302600514316</v>
      </c>
      <c r="E7">
        <f t="shared" si="4"/>
        <v>0.8164569739948568</v>
      </c>
      <c r="F7">
        <f t="shared" si="5"/>
        <v>1</v>
      </c>
      <c r="G7">
        <f t="shared" si="6"/>
        <v>0.6356128806431313</v>
      </c>
      <c r="H7">
        <f t="shared" si="7"/>
        <v>1.0327699113266702</v>
      </c>
      <c r="I7">
        <f t="shared" si="8"/>
        <v>1.1749459365521187</v>
      </c>
    </row>
    <row r="8" spans="1:9" ht="12.75">
      <c r="A8">
        <f t="shared" si="0"/>
        <v>6</v>
      </c>
      <c r="B8">
        <f t="shared" si="1"/>
        <v>0.8911292765733204</v>
      </c>
      <c r="C8">
        <f t="shared" si="2"/>
        <v>0.10887072342667961</v>
      </c>
      <c r="D8">
        <f t="shared" si="3"/>
        <v>0.1649977186880466</v>
      </c>
      <c r="E8">
        <f t="shared" si="4"/>
        <v>0.8350022813119533</v>
      </c>
      <c r="F8">
        <f t="shared" si="5"/>
        <v>1</v>
      </c>
      <c r="G8">
        <f t="shared" si="6"/>
        <v>0.6262523807148794</v>
      </c>
      <c r="H8">
        <f t="shared" si="7"/>
        <v>1.0220129313495168</v>
      </c>
      <c r="I8">
        <f t="shared" si="8"/>
        <v>1.115018195292236</v>
      </c>
    </row>
    <row r="9" spans="1:9" ht="12.75">
      <c r="A9">
        <f t="shared" si="0"/>
        <v>7</v>
      </c>
      <c r="B9">
        <f t="shared" si="1"/>
        <v>0.9289274978049507</v>
      </c>
      <c r="C9">
        <f t="shared" si="2"/>
        <v>0.07107250219504929</v>
      </c>
      <c r="D9">
        <f t="shared" si="3"/>
        <v>0.15334546983288752</v>
      </c>
      <c r="E9">
        <f t="shared" si="4"/>
        <v>0.8466545301671125</v>
      </c>
      <c r="F9">
        <f t="shared" si="5"/>
        <v>1</v>
      </c>
      <c r="G9">
        <f t="shared" si="6"/>
        <v>0.6204417068898045</v>
      </c>
      <c r="H9">
        <f t="shared" si="7"/>
        <v>1.0143160068343593</v>
      </c>
      <c r="I9">
        <f t="shared" si="8"/>
        <v>1.0736590656855411</v>
      </c>
    </row>
    <row r="10" spans="1:9" ht="12.75">
      <c r="A10">
        <f t="shared" si="0"/>
        <v>8</v>
      </c>
      <c r="B10">
        <f t="shared" si="1"/>
        <v>0.9546811263463215</v>
      </c>
      <c r="C10">
        <f t="shared" si="2"/>
        <v>0.045318873653678385</v>
      </c>
      <c r="D10">
        <f t="shared" si="3"/>
        <v>0.14610815695310547</v>
      </c>
      <c r="E10">
        <f t="shared" si="4"/>
        <v>0.8538918430468946</v>
      </c>
      <c r="F10">
        <f t="shared" si="5"/>
        <v>1</v>
      </c>
      <c r="G10">
        <f t="shared" si="6"/>
        <v>0.6168598215806356</v>
      </c>
      <c r="H10">
        <f t="shared" si="7"/>
        <v>1.0091049751198595</v>
      </c>
      <c r="I10">
        <f t="shared" si="8"/>
        <v>1.0463614638201777</v>
      </c>
    </row>
    <row r="11" spans="1:9" ht="12.75">
      <c r="A11">
        <f t="shared" si="0"/>
        <v>9</v>
      </c>
      <c r="B11">
        <f t="shared" si="1"/>
        <v>0.9715506275359147</v>
      </c>
      <c r="C11">
        <f t="shared" si="2"/>
        <v>0.0284493724640853</v>
      </c>
      <c r="D11">
        <f t="shared" si="3"/>
        <v>0.14164273260663</v>
      </c>
      <c r="E11">
        <f t="shared" si="4"/>
        <v>0.85835726739337</v>
      </c>
      <c r="F11">
        <f t="shared" si="5"/>
        <v>1</v>
      </c>
      <c r="G11">
        <f t="shared" si="6"/>
        <v>0.6146601202673466</v>
      </c>
      <c r="H11">
        <f t="shared" si="7"/>
        <v>1.0057060925737136</v>
      </c>
      <c r="I11">
        <f t="shared" si="8"/>
        <v>1.0288579209745992</v>
      </c>
    </row>
    <row r="12" spans="1:9" ht="12.75">
      <c r="A12">
        <f t="shared" si="0"/>
        <v>10</v>
      </c>
      <c r="B12">
        <f t="shared" si="1"/>
        <v>0.9823194794502116</v>
      </c>
      <c r="C12">
        <f t="shared" si="2"/>
        <v>0.01768052054978843</v>
      </c>
      <c r="D12">
        <f t="shared" si="3"/>
        <v>0.13889813477430074</v>
      </c>
      <c r="E12">
        <f t="shared" si="4"/>
        <v>0.8611018652256992</v>
      </c>
      <c r="F12">
        <f t="shared" si="5"/>
        <v>1</v>
      </c>
      <c r="G12">
        <f t="shared" si="6"/>
        <v>0.6133120049557331</v>
      </c>
      <c r="H12">
        <f t="shared" si="7"/>
        <v>1.003542363501875</v>
      </c>
      <c r="I12">
        <f t="shared" si="8"/>
        <v>1.0178377461968189</v>
      </c>
    </row>
    <row r="13" spans="1:9" ht="12.75">
      <c r="A13">
        <f t="shared" si="0"/>
        <v>11</v>
      </c>
      <c r="B13">
        <f t="shared" si="1"/>
        <v>0.9890816776146731</v>
      </c>
      <c r="C13">
        <f t="shared" si="2"/>
        <v>0.010918322385326907</v>
      </c>
      <c r="D13">
        <f t="shared" si="3"/>
        <v>0.13721501032666886</v>
      </c>
      <c r="E13">
        <f t="shared" si="4"/>
        <v>0.8627849896733313</v>
      </c>
      <c r="F13">
        <f t="shared" si="5"/>
        <v>1</v>
      </c>
      <c r="G13">
        <f t="shared" si="6"/>
        <v>0.6124867363486752</v>
      </c>
      <c r="H13">
        <f t="shared" si="7"/>
        <v>1.0021860504087148</v>
      </c>
      <c r="I13">
        <f t="shared" si="8"/>
        <v>1.0109781447890396</v>
      </c>
    </row>
    <row r="14" spans="1:9" ht="12.75">
      <c r="A14">
        <f t="shared" si="0"/>
        <v>12</v>
      </c>
      <c r="B14">
        <f t="shared" si="1"/>
        <v>0.9932842580870921</v>
      </c>
      <c r="C14">
        <f t="shared" si="2"/>
        <v>0.006715741912907896</v>
      </c>
      <c r="D14">
        <f t="shared" si="3"/>
        <v>0.1361842128805408</v>
      </c>
      <c r="E14">
        <f t="shared" si="4"/>
        <v>0.8638157871194593</v>
      </c>
      <c r="F14">
        <f t="shared" si="5"/>
        <v>1</v>
      </c>
      <c r="G14">
        <f t="shared" si="6"/>
        <v>0.6119818647345415</v>
      </c>
      <c r="H14">
        <f t="shared" si="7"/>
        <v>1.0013440508103566</v>
      </c>
      <c r="I14">
        <f t="shared" si="8"/>
        <v>1.006738343073822</v>
      </c>
    </row>
    <row r="15" spans="1:9" ht="12.75">
      <c r="A15">
        <f t="shared" si="0"/>
        <v>13</v>
      </c>
      <c r="B15">
        <f t="shared" si="1"/>
        <v>0.995879350029175</v>
      </c>
      <c r="C15">
        <f t="shared" si="2"/>
        <v>0.0041206499708249</v>
      </c>
      <c r="D15">
        <f t="shared" si="3"/>
        <v>0.13555342580576443</v>
      </c>
      <c r="E15">
        <f t="shared" si="4"/>
        <v>0.8644465741942355</v>
      </c>
      <c r="F15">
        <f t="shared" si="5"/>
        <v>1</v>
      </c>
      <c r="G15">
        <f t="shared" si="6"/>
        <v>0.611673118442144</v>
      </c>
      <c r="H15">
        <f t="shared" si="7"/>
        <v>1.0008244696825979</v>
      </c>
      <c r="I15">
        <f t="shared" si="8"/>
        <v>1.0041291515222108</v>
      </c>
    </row>
    <row r="16" spans="1:9" ht="12.75">
      <c r="A16">
        <f t="shared" si="0"/>
        <v>14</v>
      </c>
      <c r="B16">
        <f t="shared" si="1"/>
        <v>0.9974754695318009</v>
      </c>
      <c r="C16">
        <f t="shared" si="2"/>
        <v>0.0025245304681991215</v>
      </c>
      <c r="D16">
        <f t="shared" si="3"/>
        <v>0.1351676077715809</v>
      </c>
      <c r="E16">
        <f t="shared" si="4"/>
        <v>0.8648323922284191</v>
      </c>
      <c r="F16">
        <f t="shared" si="5"/>
        <v>1</v>
      </c>
      <c r="G16">
        <f t="shared" si="6"/>
        <v>0.6114843519593518</v>
      </c>
      <c r="H16">
        <f t="shared" si="7"/>
        <v>1.0005050335801768</v>
      </c>
      <c r="I16">
        <f t="shared" si="8"/>
        <v>1.0025277197785138</v>
      </c>
    </row>
    <row r="17" spans="1:9" ht="12.75">
      <c r="A17">
        <f t="shared" si="0"/>
        <v>15</v>
      </c>
      <c r="B17">
        <f t="shared" si="1"/>
        <v>0.9984547735342617</v>
      </c>
      <c r="C17">
        <f t="shared" si="2"/>
        <v>0.0015452264657382759</v>
      </c>
      <c r="D17">
        <f t="shared" si="3"/>
        <v>0.1349316929914704</v>
      </c>
      <c r="E17">
        <f t="shared" si="4"/>
        <v>0.8650683070085295</v>
      </c>
      <c r="F17">
        <f t="shared" si="5"/>
        <v>1</v>
      </c>
      <c r="G17">
        <f t="shared" si="6"/>
        <v>0.611368956291965</v>
      </c>
      <c r="H17">
        <f t="shared" si="7"/>
        <v>1.000309093052564</v>
      </c>
      <c r="I17">
        <f t="shared" si="8"/>
        <v>1.0015464209433205</v>
      </c>
    </row>
    <row r="18" spans="1:9" ht="12.75">
      <c r="A18">
        <f t="shared" si="0"/>
        <v>16</v>
      </c>
      <c r="B18">
        <f t="shared" si="1"/>
        <v>0.9990547288513653</v>
      </c>
      <c r="C18">
        <f t="shared" si="2"/>
        <v>0.0009452711486346833</v>
      </c>
      <c r="D18">
        <f t="shared" si="3"/>
        <v>0.1347874646891299</v>
      </c>
      <c r="E18">
        <f t="shared" si="4"/>
        <v>0.8652125353108702</v>
      </c>
      <c r="F18">
        <f t="shared" si="5"/>
        <v>1</v>
      </c>
      <c r="G18">
        <f t="shared" si="6"/>
        <v>0.6112984189960972</v>
      </c>
      <c r="H18">
        <f t="shared" si="7"/>
        <v>1.000189072101604</v>
      </c>
      <c r="I18">
        <f t="shared" si="8"/>
        <v>1.0009457180582126</v>
      </c>
    </row>
    <row r="19" spans="1:9" ht="12.75">
      <c r="A19">
        <f t="shared" si="0"/>
        <v>17</v>
      </c>
      <c r="B19">
        <f t="shared" si="1"/>
        <v>0.999421944847443</v>
      </c>
      <c r="C19">
        <f t="shared" si="2"/>
        <v>0.000578055152557014</v>
      </c>
      <c r="D19">
        <f t="shared" si="3"/>
        <v>0.13469929917397078</v>
      </c>
      <c r="E19">
        <f t="shared" si="4"/>
        <v>0.8653007008260293</v>
      </c>
      <c r="F19">
        <f t="shared" si="5"/>
        <v>1</v>
      </c>
      <c r="G19">
        <f t="shared" si="6"/>
        <v>0.6112553041645902</v>
      </c>
      <c r="H19">
        <f t="shared" si="7"/>
        <v>1.000115617713724</v>
      </c>
      <c r="I19">
        <f t="shared" si="8"/>
        <v>1.000578222258634</v>
      </c>
    </row>
    <row r="20" spans="1:9" ht="12.75">
      <c r="A20">
        <f t="shared" si="0"/>
        <v>18</v>
      </c>
      <c r="B20">
        <f t="shared" si="1"/>
        <v>0.9996465813031084</v>
      </c>
      <c r="C20">
        <f t="shared" si="2"/>
        <v>0.00035341869689166757</v>
      </c>
      <c r="D20">
        <f t="shared" si="3"/>
        <v>0.1346454079201566</v>
      </c>
      <c r="E20">
        <f t="shared" si="4"/>
        <v>0.8653545920798433</v>
      </c>
      <c r="F20">
        <f t="shared" si="5"/>
        <v>1</v>
      </c>
      <c r="G20">
        <f t="shared" si="6"/>
        <v>0.611228951680868</v>
      </c>
      <c r="H20">
        <f t="shared" si="7"/>
        <v>1.0000706862375326</v>
      </c>
      <c r="I20">
        <f t="shared" si="8"/>
        <v>1.0003534811566372</v>
      </c>
    </row>
    <row r="21" spans="1:9" ht="12.75">
      <c r="A21">
        <f t="shared" si="0"/>
        <v>19</v>
      </c>
      <c r="B21">
        <f t="shared" si="1"/>
        <v>0.9997839505754288</v>
      </c>
      <c r="C21">
        <f t="shared" si="2"/>
        <v>0.00021604942457117076</v>
      </c>
      <c r="D21">
        <f t="shared" si="3"/>
        <v>0.1346124681704604</v>
      </c>
      <c r="E21">
        <f t="shared" si="4"/>
        <v>0.8653875318295395</v>
      </c>
      <c r="F21">
        <f t="shared" si="5"/>
        <v>1</v>
      </c>
      <c r="G21">
        <f t="shared" si="6"/>
        <v>0.6112128449101498</v>
      </c>
      <c r="H21">
        <f t="shared" si="7"/>
        <v>1.0000432108184747</v>
      </c>
      <c r="I21">
        <f t="shared" si="8"/>
        <v>1.000216072764929</v>
      </c>
    </row>
    <row r="22" spans="1:9" ht="12.75">
      <c r="A22">
        <f t="shared" si="0"/>
        <v>20</v>
      </c>
      <c r="B22">
        <f t="shared" si="1"/>
        <v>0.9998679367236157</v>
      </c>
      <c r="C22">
        <f t="shared" si="2"/>
        <v>0.000132063276384218</v>
      </c>
      <c r="D22">
        <f t="shared" si="3"/>
        <v>0.13459233502670184</v>
      </c>
      <c r="E22">
        <f t="shared" si="4"/>
        <v>0.865407664973298</v>
      </c>
      <c r="F22">
        <f t="shared" si="5"/>
        <v>1</v>
      </c>
      <c r="G22">
        <f t="shared" si="6"/>
        <v>0.6112030004805709</v>
      </c>
      <c r="H22">
        <f t="shared" si="7"/>
        <v>1.0000264130040941</v>
      </c>
      <c r="I22">
        <f t="shared" si="8"/>
        <v>1.0001320719971225</v>
      </c>
    </row>
    <row r="23" spans="1:9" ht="12.75">
      <c r="A23">
        <f t="shared" si="0"/>
        <v>21</v>
      </c>
      <c r="B23">
        <f t="shared" si="1"/>
        <v>0.9999192783845043</v>
      </c>
      <c r="C23">
        <f t="shared" si="2"/>
        <v>8.072161549570631E-05</v>
      </c>
      <c r="D23">
        <f t="shared" si="3"/>
        <v>0.1345800296091911</v>
      </c>
      <c r="E23">
        <f t="shared" si="4"/>
        <v>0.8654199703908089</v>
      </c>
      <c r="F23">
        <f t="shared" si="5"/>
        <v>1</v>
      </c>
      <c r="G23">
        <f t="shared" si="6"/>
        <v>0.6111969836237031</v>
      </c>
      <c r="H23">
        <f t="shared" si="7"/>
        <v>1.0000161444534195</v>
      </c>
      <c r="I23">
        <f t="shared" si="8"/>
        <v>1.000080724873573</v>
      </c>
    </row>
    <row r="24" spans="1:9" ht="12.75">
      <c r="A24">
        <f t="shared" si="0"/>
        <v>22</v>
      </c>
      <c r="B24">
        <f t="shared" si="1"/>
        <v>0.999950661643621</v>
      </c>
      <c r="C24">
        <f t="shared" si="2"/>
        <v>4.9338356379029905E-05</v>
      </c>
      <c r="D24">
        <f t="shared" si="3"/>
        <v>0.1345725085827459</v>
      </c>
      <c r="E24">
        <f t="shared" si="4"/>
        <v>0.8654274914172541</v>
      </c>
      <c r="F24">
        <f t="shared" si="5"/>
        <v>1</v>
      </c>
      <c r="G24">
        <f t="shared" si="6"/>
        <v>0.6111933061718248</v>
      </c>
      <c r="H24">
        <f t="shared" si="7"/>
        <v>1.0000098677199614</v>
      </c>
      <c r="I24">
        <f t="shared" si="8"/>
        <v>1.0000493395735357</v>
      </c>
    </row>
    <row r="25" spans="1:9" ht="12.75">
      <c r="A25">
        <f t="shared" si="0"/>
        <v>23</v>
      </c>
      <c r="B25">
        <f t="shared" si="1"/>
        <v>0.9999698441483613</v>
      </c>
      <c r="C25">
        <f t="shared" si="2"/>
        <v>3.015585163859466E-05</v>
      </c>
      <c r="D25">
        <f t="shared" si="3"/>
        <v>0.13456791178457625</v>
      </c>
      <c r="E25">
        <f t="shared" si="4"/>
        <v>0.8654320882154236</v>
      </c>
      <c r="F25">
        <f t="shared" si="5"/>
        <v>1</v>
      </c>
      <c r="G25">
        <f t="shared" si="6"/>
        <v>0.6111910585501407</v>
      </c>
      <c r="H25">
        <f t="shared" si="7"/>
        <v>1.0000060311885153</v>
      </c>
      <c r="I25">
        <f t="shared" si="8"/>
        <v>1.000030156306331</v>
      </c>
    </row>
    <row r="26" spans="1:9" ht="12.75">
      <c r="A26">
        <f t="shared" si="0"/>
        <v>24</v>
      </c>
      <c r="B26">
        <f t="shared" si="1"/>
        <v>0.9999815687970122</v>
      </c>
      <c r="C26">
        <f t="shared" si="2"/>
        <v>1.8431202987835952E-05</v>
      </c>
      <c r="D26">
        <f t="shared" si="3"/>
        <v>0.134565102263702</v>
      </c>
      <c r="E26">
        <f t="shared" si="4"/>
        <v>0.865434897736298</v>
      </c>
      <c r="F26">
        <f t="shared" si="5"/>
        <v>1</v>
      </c>
      <c r="G26">
        <f t="shared" si="6"/>
        <v>0.6111896848284546</v>
      </c>
      <c r="H26">
        <f t="shared" si="7"/>
        <v>1.0000036862473918</v>
      </c>
      <c r="I26">
        <f t="shared" si="8"/>
        <v>1.0000184313728435</v>
      </c>
    </row>
    <row r="27" spans="1:9" ht="12.75">
      <c r="A27">
        <f t="shared" si="0"/>
        <v>25</v>
      </c>
      <c r="B27">
        <f t="shared" si="1"/>
        <v>0.9999887349581269</v>
      </c>
      <c r="C27">
        <f t="shared" si="2"/>
        <v>1.1265041873159157E-05</v>
      </c>
      <c r="D27">
        <f t="shared" si="3"/>
        <v>0.1345633851139223</v>
      </c>
      <c r="E27">
        <f t="shared" si="4"/>
        <v>0.8654366148860776</v>
      </c>
      <c r="F27">
        <f t="shared" si="5"/>
        <v>1</v>
      </c>
      <c r="G27">
        <f t="shared" si="6"/>
        <v>0.6111888452256452</v>
      </c>
      <c r="H27">
        <f t="shared" si="7"/>
        <v>1.0000022530109125</v>
      </c>
      <c r="I27">
        <f t="shared" si="8"/>
        <v>1.000011265105324</v>
      </c>
    </row>
    <row r="28" spans="1:9" ht="12.75">
      <c r="A28">
        <f t="shared" si="0"/>
        <v>26</v>
      </c>
      <c r="B28">
        <f t="shared" si="1"/>
        <v>0.9999931149019096</v>
      </c>
      <c r="C28">
        <f t="shared" si="2"/>
        <v>6.8850980904248895E-06</v>
      </c>
      <c r="D28">
        <f t="shared" si="3"/>
        <v>0.1345623356112801</v>
      </c>
      <c r="E28">
        <f t="shared" si="4"/>
        <v>0.8654376643887199</v>
      </c>
      <c r="F28">
        <f t="shared" si="5"/>
        <v>1</v>
      </c>
      <c r="G28">
        <f t="shared" si="6"/>
        <v>0.6111883320704143</v>
      </c>
      <c r="H28">
        <f t="shared" si="7"/>
        <v>1.000001377020566</v>
      </c>
      <c r="I28">
        <f t="shared" si="8"/>
        <v>1.0000068851217927</v>
      </c>
    </row>
    <row r="29" spans="1:9" ht="12.75">
      <c r="A29">
        <f t="shared" si="0"/>
        <v>27</v>
      </c>
      <c r="B29">
        <f t="shared" si="1"/>
        <v>0.9999957918971168</v>
      </c>
      <c r="C29">
        <f t="shared" si="2"/>
        <v>4.2081028831466375E-06</v>
      </c>
      <c r="D29">
        <f t="shared" si="3"/>
        <v>0.13456169416756622</v>
      </c>
      <c r="E29">
        <f t="shared" si="4"/>
        <v>0.8654383058324339</v>
      </c>
      <c r="F29">
        <f t="shared" si="5"/>
        <v>1</v>
      </c>
      <c r="G29">
        <f t="shared" si="6"/>
        <v>0.6111880184361638</v>
      </c>
      <c r="H29">
        <f t="shared" si="7"/>
        <v>1.0000008416209307</v>
      </c>
      <c r="I29">
        <f t="shared" si="8"/>
        <v>1.0000042081117373</v>
      </c>
    </row>
    <row r="30" spans="1:9" ht="12.75">
      <c r="A30">
        <f t="shared" si="0"/>
        <v>28</v>
      </c>
      <c r="B30">
        <f t="shared" si="1"/>
        <v>0.9999974280537294</v>
      </c>
      <c r="C30">
        <f t="shared" si="2"/>
        <v>2.5719462706436216E-06</v>
      </c>
      <c r="D30">
        <f t="shared" si="3"/>
        <v>0.13456130212487455</v>
      </c>
      <c r="E30">
        <f t="shared" si="4"/>
        <v>0.8654386978751255</v>
      </c>
      <c r="F30">
        <f t="shared" si="5"/>
        <v>1</v>
      </c>
      <c r="G30">
        <f t="shared" si="6"/>
        <v>0.6111878267467572</v>
      </c>
      <c r="H30">
        <f t="shared" si="7"/>
        <v>1.0000005143893864</v>
      </c>
      <c r="I30">
        <f t="shared" si="8"/>
        <v>1.0000025719495782</v>
      </c>
    </row>
    <row r="31" spans="1:9" ht="12.75">
      <c r="A31">
        <f t="shared" si="0"/>
        <v>29</v>
      </c>
      <c r="B31">
        <f t="shared" si="1"/>
        <v>0.9999984280561763</v>
      </c>
      <c r="C31">
        <f t="shared" si="2"/>
        <v>1.5719438236142433E-06</v>
      </c>
      <c r="D31">
        <f t="shared" si="3"/>
        <v>0.13456106251316158</v>
      </c>
      <c r="E31">
        <f t="shared" si="4"/>
        <v>0.8654389374868384</v>
      </c>
      <c r="F31">
        <f t="shared" si="5"/>
        <v>1</v>
      </c>
      <c r="G31">
        <f t="shared" si="6"/>
        <v>0.6111877095885587</v>
      </c>
      <c r="H31">
        <f t="shared" si="7"/>
        <v>1.000000314388814</v>
      </c>
      <c r="I31">
        <f t="shared" si="8"/>
        <v>1.000001571945059</v>
      </c>
    </row>
    <row r="32" spans="1:9" ht="12.75">
      <c r="A32">
        <f t="shared" si="0"/>
        <v>30</v>
      </c>
      <c r="B32">
        <f t="shared" si="1"/>
        <v>0.9999990392466677</v>
      </c>
      <c r="C32">
        <f t="shared" si="2"/>
        <v>9.607533323605363E-07</v>
      </c>
      <c r="D32">
        <f t="shared" si="3"/>
        <v>0.13456091606543044</v>
      </c>
      <c r="E32">
        <f t="shared" si="4"/>
        <v>0.8654390839345695</v>
      </c>
      <c r="F32">
        <f t="shared" si="5"/>
        <v>1</v>
      </c>
      <c r="G32">
        <f t="shared" si="6"/>
        <v>0.6111876379829203</v>
      </c>
      <c r="H32">
        <f t="shared" si="7"/>
        <v>1.000000192150685</v>
      </c>
      <c r="I32">
        <f t="shared" si="8"/>
        <v>1.0000009607537939</v>
      </c>
    </row>
    <row r="33" spans="1:9" ht="12.75">
      <c r="A33">
        <f t="shared" si="0"/>
        <v>31</v>
      </c>
      <c r="B33">
        <f t="shared" si="1"/>
        <v>0.9999994127992208</v>
      </c>
      <c r="C33">
        <f t="shared" si="2"/>
        <v>5.872007792401348E-07</v>
      </c>
      <c r="D33">
        <f t="shared" si="3"/>
        <v>0.13456082655838866</v>
      </c>
      <c r="E33">
        <f t="shared" si="4"/>
        <v>0.8654391734416113</v>
      </c>
      <c r="F33">
        <f t="shared" si="5"/>
        <v>1</v>
      </c>
      <c r="G33">
        <f t="shared" si="6"/>
        <v>0.6111875942184439</v>
      </c>
      <c r="H33">
        <f t="shared" si="7"/>
        <v>1.0000001174401627</v>
      </c>
      <c r="I33">
        <f t="shared" si="8"/>
        <v>1.0000005872009516</v>
      </c>
    </row>
    <row r="34" spans="1:9" ht="12.75">
      <c r="A34">
        <f t="shared" si="0"/>
        <v>32</v>
      </c>
      <c r="B34">
        <f t="shared" si="1"/>
        <v>0.9999996411100864</v>
      </c>
      <c r="C34">
        <f t="shared" si="2"/>
        <v>3.588899135254698E-07</v>
      </c>
      <c r="D34">
        <f t="shared" si="3"/>
        <v>0.13456077185279552</v>
      </c>
      <c r="E34">
        <f t="shared" si="4"/>
        <v>0.8654392281472045</v>
      </c>
      <c r="F34">
        <f t="shared" si="5"/>
        <v>1</v>
      </c>
      <c r="G34">
        <f t="shared" si="6"/>
        <v>0.6111875674701406</v>
      </c>
      <c r="H34">
        <f t="shared" si="7"/>
        <v>1.0000000717779853</v>
      </c>
      <c r="I34">
        <f t="shared" si="8"/>
        <v>1.000000358889978</v>
      </c>
    </row>
    <row r="35" spans="1:9" ht="12.75">
      <c r="A35">
        <f t="shared" si="0"/>
        <v>33</v>
      </c>
      <c r="B35">
        <f t="shared" si="1"/>
        <v>0.9999997806509161</v>
      </c>
      <c r="C35">
        <f t="shared" si="2"/>
        <v>2.1934908384536088E-07</v>
      </c>
      <c r="D35">
        <f t="shared" si="3"/>
        <v>0.13456073841741728</v>
      </c>
      <c r="E35">
        <f t="shared" si="4"/>
        <v>0.8654392615825828</v>
      </c>
      <c r="F35">
        <f t="shared" si="5"/>
        <v>1</v>
      </c>
      <c r="G35">
        <f t="shared" si="6"/>
        <v>0.6111875511219108</v>
      </c>
      <c r="H35">
        <f t="shared" si="7"/>
        <v>1.0000000438698178</v>
      </c>
      <c r="I35">
        <f t="shared" si="8"/>
        <v>1.000000219349108</v>
      </c>
    </row>
    <row r="36" spans="1:9" ht="12.75">
      <c r="A36">
        <f t="shared" si="0"/>
        <v>34</v>
      </c>
      <c r="B36">
        <f t="shared" si="1"/>
        <v>0.9999998659365592</v>
      </c>
      <c r="C36">
        <f t="shared" si="2"/>
        <v>1.340634408299691E-07</v>
      </c>
      <c r="D36">
        <f t="shared" si="3"/>
        <v>0.13456071798213037</v>
      </c>
      <c r="E36">
        <f t="shared" si="4"/>
        <v>0.8654392820178696</v>
      </c>
      <c r="F36">
        <f t="shared" si="5"/>
        <v>1</v>
      </c>
      <c r="G36">
        <f t="shared" si="6"/>
        <v>0.6111875411300766</v>
      </c>
      <c r="H36">
        <f t="shared" si="7"/>
        <v>1.0000000268126885</v>
      </c>
      <c r="I36">
        <f t="shared" si="8"/>
        <v>1.00000013406345</v>
      </c>
    </row>
    <row r="37" spans="1:9" ht="12.75">
      <c r="A37">
        <f t="shared" si="0"/>
        <v>35</v>
      </c>
      <c r="B37">
        <f t="shared" si="1"/>
        <v>0.999999918062091</v>
      </c>
      <c r="C37">
        <f t="shared" si="2"/>
        <v>8.193790902736376E-08</v>
      </c>
      <c r="D37">
        <f t="shared" si="3"/>
        <v>0.13456070549233765</v>
      </c>
      <c r="E37">
        <f t="shared" si="4"/>
        <v>0.8654392945076624</v>
      </c>
      <c r="F37">
        <f t="shared" si="5"/>
        <v>1</v>
      </c>
      <c r="G37">
        <f t="shared" si="6"/>
        <v>0.6111875350231919</v>
      </c>
      <c r="H37">
        <f t="shared" si="7"/>
        <v>1.000000016387582</v>
      </c>
      <c r="I37">
        <f t="shared" si="8"/>
        <v>1.0000000819379125</v>
      </c>
    </row>
    <row r="38" spans="1:9" ht="12.75">
      <c r="A38">
        <f t="shared" si="0"/>
        <v>36</v>
      </c>
      <c r="B38">
        <f t="shared" si="1"/>
        <v>0.9999999499205698</v>
      </c>
      <c r="C38">
        <f t="shared" si="2"/>
        <v>5.007943023884355E-08</v>
      </c>
      <c r="D38">
        <f t="shared" si="3"/>
        <v>0.13456069785873198</v>
      </c>
      <c r="E38">
        <f t="shared" si="4"/>
        <v>0.865439302141268</v>
      </c>
      <c r="F38">
        <f t="shared" si="5"/>
        <v>1</v>
      </c>
      <c r="G38">
        <f t="shared" si="6"/>
        <v>0.6111875312907403</v>
      </c>
      <c r="H38">
        <f t="shared" si="7"/>
        <v>1.0000000100158861</v>
      </c>
      <c r="I38">
        <f t="shared" si="8"/>
        <v>1.0000000500794315</v>
      </c>
    </row>
    <row r="39" spans="1:9" ht="12.75">
      <c r="A39">
        <f t="shared" si="0"/>
        <v>37</v>
      </c>
      <c r="B39">
        <f t="shared" si="1"/>
        <v>0.9999999693920761</v>
      </c>
      <c r="C39">
        <f t="shared" si="2"/>
        <v>3.060792393210804E-08</v>
      </c>
      <c r="D39">
        <f t="shared" si="3"/>
        <v>0.1345606931931674</v>
      </c>
      <c r="E39">
        <f t="shared" si="4"/>
        <v>0.8654393068068325</v>
      </c>
      <c r="F39">
        <f t="shared" si="5"/>
        <v>1</v>
      </c>
      <c r="G39">
        <f t="shared" si="6"/>
        <v>0.6111875290095125</v>
      </c>
      <c r="H39">
        <f t="shared" si="7"/>
        <v>1.0000000061215848</v>
      </c>
      <c r="I39">
        <f t="shared" si="8"/>
        <v>1.0000000306079244</v>
      </c>
    </row>
    <row r="40" spans="1:9" ht="12.75">
      <c r="A40">
        <f t="shared" si="0"/>
        <v>38</v>
      </c>
      <c r="B40">
        <f t="shared" si="1"/>
        <v>0.9999999812928184</v>
      </c>
      <c r="C40">
        <f t="shared" si="2"/>
        <v>1.8707181618805586E-08</v>
      </c>
      <c r="D40">
        <f t="shared" si="3"/>
        <v>0.13456069034163257</v>
      </c>
      <c r="E40">
        <f t="shared" si="4"/>
        <v>0.8654393096583675</v>
      </c>
      <c r="F40">
        <f t="shared" si="5"/>
        <v>1</v>
      </c>
      <c r="G40">
        <f t="shared" si="6"/>
        <v>0.6111875276152543</v>
      </c>
      <c r="H40">
        <f t="shared" si="7"/>
        <v>1.0000000037414363</v>
      </c>
      <c r="I40">
        <f t="shared" si="8"/>
        <v>1.0000000187071818</v>
      </c>
    </row>
    <row r="41" spans="1:9" ht="12.75">
      <c r="A41">
        <f t="shared" si="0"/>
        <v>39</v>
      </c>
      <c r="B41">
        <f t="shared" si="1"/>
        <v>0.9999999885664038</v>
      </c>
      <c r="C41">
        <f t="shared" si="2"/>
        <v>1.1433596165410556E-08</v>
      </c>
      <c r="D41">
        <f t="shared" si="3"/>
        <v>0.13456068859880999</v>
      </c>
      <c r="E41">
        <f t="shared" si="4"/>
        <v>0.8654393114011899</v>
      </c>
      <c r="F41">
        <f t="shared" si="5"/>
        <v>1</v>
      </c>
      <c r="G41">
        <f t="shared" si="6"/>
        <v>0.6111875267631012</v>
      </c>
      <c r="H41">
        <f t="shared" si="7"/>
        <v>1.0000000022867193</v>
      </c>
      <c r="I41">
        <f t="shared" si="8"/>
        <v>1.0000000114335963</v>
      </c>
    </row>
    <row r="42" spans="1:9" ht="12.75">
      <c r="A42">
        <f t="shared" si="0"/>
        <v>40</v>
      </c>
      <c r="B42">
        <f t="shared" si="1"/>
        <v>0.9999999930119287</v>
      </c>
      <c r="C42">
        <f t="shared" si="2"/>
        <v>6.988071393411E-09</v>
      </c>
      <c r="D42">
        <f t="shared" si="3"/>
        <v>0.1345606875336186</v>
      </c>
      <c r="E42">
        <f t="shared" si="4"/>
        <v>0.8654393124663814</v>
      </c>
      <c r="F42">
        <f t="shared" si="5"/>
        <v>1</v>
      </c>
      <c r="G42">
        <f t="shared" si="6"/>
        <v>0.6111875262422759</v>
      </c>
      <c r="H42">
        <f t="shared" si="7"/>
        <v>1.0000000013976142</v>
      </c>
      <c r="I42">
        <f t="shared" si="8"/>
        <v>1.0000000069880715</v>
      </c>
    </row>
    <row r="43" spans="1:9" ht="12.75">
      <c r="A43">
        <f t="shared" si="0"/>
        <v>41</v>
      </c>
      <c r="B43">
        <f t="shared" si="1"/>
        <v>0.9999999957289779</v>
      </c>
      <c r="C43">
        <f t="shared" si="2"/>
        <v>4.27102207974786E-09</v>
      </c>
      <c r="D43">
        <f t="shared" si="3"/>
        <v>0.1345606868825869</v>
      </c>
      <c r="E43">
        <f t="shared" si="4"/>
        <v>0.8654393131174132</v>
      </c>
      <c r="F43">
        <f t="shared" si="5"/>
        <v>1</v>
      </c>
      <c r="G43">
        <f t="shared" si="6"/>
        <v>0.6111875259239539</v>
      </c>
      <c r="H43">
        <f t="shared" si="7"/>
        <v>1.0000000008542043</v>
      </c>
      <c r="I43">
        <f t="shared" si="8"/>
        <v>1.000000004271022</v>
      </c>
    </row>
    <row r="44" spans="1:9" ht="12.75">
      <c r="A44">
        <f t="shared" si="0"/>
        <v>42</v>
      </c>
      <c r="B44">
        <f t="shared" si="1"/>
        <v>0.9999999973896045</v>
      </c>
      <c r="C44">
        <f t="shared" si="2"/>
        <v>2.6103954224225666E-09</v>
      </c>
      <c r="D44">
        <f t="shared" si="3"/>
        <v>0.13456068648468444</v>
      </c>
      <c r="E44">
        <f t="shared" si="4"/>
        <v>0.8654393135153157</v>
      </c>
      <c r="F44">
        <f t="shared" si="5"/>
        <v>1</v>
      </c>
      <c r="G44">
        <f t="shared" si="6"/>
        <v>0.6111875257293994</v>
      </c>
      <c r="H44">
        <f t="shared" si="7"/>
        <v>1.000000000522079</v>
      </c>
      <c r="I44">
        <f t="shared" si="8"/>
        <v>1.0000000026103955</v>
      </c>
    </row>
    <row r="45" spans="1:9" ht="12.75">
      <c r="A45">
        <f t="shared" si="0"/>
        <v>43</v>
      </c>
      <c r="B45">
        <f t="shared" si="1"/>
        <v>0.9999999984045589</v>
      </c>
      <c r="C45">
        <f t="shared" si="2"/>
        <v>1.5954411210250987E-09</v>
      </c>
      <c r="D45">
        <f t="shared" si="3"/>
        <v>0.1345606862414914</v>
      </c>
      <c r="E45">
        <f t="shared" si="4"/>
        <v>0.8654393137585087</v>
      </c>
      <c r="F45">
        <f t="shared" si="5"/>
        <v>1</v>
      </c>
      <c r="G45">
        <f t="shared" si="6"/>
        <v>0.6111875256104902</v>
      </c>
      <c r="H45">
        <f t="shared" si="7"/>
        <v>1.000000000319088</v>
      </c>
      <c r="I45">
        <f t="shared" si="8"/>
        <v>1.0000000015954411</v>
      </c>
    </row>
    <row r="46" spans="1:9" ht="12.75">
      <c r="A46">
        <f t="shared" si="0"/>
        <v>44</v>
      </c>
      <c r="B46">
        <f t="shared" si="1"/>
        <v>0.9999999990248863</v>
      </c>
      <c r="C46">
        <f t="shared" si="2"/>
        <v>9.751137116214466E-10</v>
      </c>
      <c r="D46">
        <f t="shared" si="3"/>
        <v>0.13456068609285482</v>
      </c>
      <c r="E46">
        <f t="shared" si="4"/>
        <v>0.8654393139071452</v>
      </c>
      <c r="F46">
        <f t="shared" si="5"/>
        <v>1</v>
      </c>
      <c r="G46">
        <f t="shared" si="6"/>
        <v>0.6111875255378143</v>
      </c>
      <c r="H46">
        <f t="shared" si="7"/>
        <v>1.0000000001950227</v>
      </c>
      <c r="I46">
        <f t="shared" si="8"/>
        <v>1.0000000009751138</v>
      </c>
    </row>
    <row r="47" spans="1:9" ht="12.75">
      <c r="A47">
        <f t="shared" si="0"/>
        <v>45</v>
      </c>
      <c r="B47">
        <f t="shared" si="1"/>
        <v>0.9999999994040226</v>
      </c>
      <c r="C47">
        <f t="shared" si="2"/>
        <v>5.959773367498624E-10</v>
      </c>
      <c r="D47">
        <f t="shared" si="3"/>
        <v>0.13456068600201</v>
      </c>
      <c r="E47">
        <f t="shared" si="4"/>
        <v>0.8654393139979899</v>
      </c>
      <c r="F47">
        <f t="shared" si="5"/>
        <v>1</v>
      </c>
      <c r="G47">
        <f t="shared" si="6"/>
        <v>0.6111875254933958</v>
      </c>
      <c r="H47">
        <f t="shared" si="7"/>
        <v>1.0000000001191953</v>
      </c>
      <c r="I47">
        <f t="shared" si="8"/>
        <v>1.0000000005959773</v>
      </c>
    </row>
    <row r="48" spans="1:9" ht="12.75">
      <c r="A48">
        <f t="shared" si="0"/>
        <v>46</v>
      </c>
      <c r="B48">
        <f t="shared" si="1"/>
        <v>0.999999999635746</v>
      </c>
      <c r="C48">
        <f t="shared" si="2"/>
        <v>3.6425391378269886E-10</v>
      </c>
      <c r="D48">
        <f t="shared" si="3"/>
        <v>0.1345606859464868</v>
      </c>
      <c r="E48">
        <f t="shared" si="4"/>
        <v>0.8654393140535133</v>
      </c>
      <c r="F48">
        <f t="shared" si="5"/>
        <v>1</v>
      </c>
      <c r="G48">
        <f t="shared" si="6"/>
        <v>0.6111875254662477</v>
      </c>
      <c r="H48">
        <f t="shared" si="7"/>
        <v>1.0000000000728508</v>
      </c>
      <c r="I48">
        <f t="shared" si="8"/>
        <v>1.000000000364254</v>
      </c>
    </row>
    <row r="49" spans="1:9" ht="12.75">
      <c r="A49">
        <f t="shared" si="0"/>
        <v>47</v>
      </c>
      <c r="B49">
        <f t="shared" si="1"/>
        <v>0.9999999997773725</v>
      </c>
      <c r="C49">
        <f t="shared" si="2"/>
        <v>2.226274482377736E-10</v>
      </c>
      <c r="D49">
        <f t="shared" si="3"/>
        <v>0.1345606859125517</v>
      </c>
      <c r="E49">
        <f t="shared" si="4"/>
        <v>0.8654393140874483</v>
      </c>
      <c r="F49">
        <f t="shared" si="5"/>
        <v>1</v>
      </c>
      <c r="G49">
        <f t="shared" si="6"/>
        <v>0.6111875254496552</v>
      </c>
      <c r="H49">
        <f t="shared" si="7"/>
        <v>1.0000000000445255</v>
      </c>
      <c r="I49">
        <f t="shared" si="8"/>
        <v>1.0000000002226275</v>
      </c>
    </row>
    <row r="50" spans="1:9" ht="12.75">
      <c r="A50">
        <f t="shared" si="0"/>
        <v>48</v>
      </c>
      <c r="B50">
        <f t="shared" si="1"/>
        <v>0.9999999998639328</v>
      </c>
      <c r="C50">
        <f t="shared" si="2"/>
        <v>1.3606711919739406E-10</v>
      </c>
      <c r="D50">
        <f t="shared" si="3"/>
        <v>0.13456068589181097</v>
      </c>
      <c r="E50">
        <f t="shared" si="4"/>
        <v>0.865439314108189</v>
      </c>
      <c r="F50">
        <f t="shared" si="5"/>
        <v>1</v>
      </c>
      <c r="G50">
        <f t="shared" si="6"/>
        <v>0.6111875254395139</v>
      </c>
      <c r="H50">
        <f t="shared" si="7"/>
        <v>1.0000000000272133</v>
      </c>
      <c r="I50">
        <f t="shared" si="8"/>
        <v>1.0000000001360672</v>
      </c>
    </row>
    <row r="51" spans="1:9" ht="12.75">
      <c r="A51">
        <f t="shared" si="0"/>
        <v>49</v>
      </c>
      <c r="B51">
        <f t="shared" si="1"/>
        <v>0.9999999999168375</v>
      </c>
      <c r="C51">
        <f t="shared" si="2"/>
        <v>8.316252588033834E-11</v>
      </c>
      <c r="D51">
        <f t="shared" si="3"/>
        <v>0.1345606858791345</v>
      </c>
      <c r="E51">
        <f t="shared" si="4"/>
        <v>0.8654393141208655</v>
      </c>
      <c r="F51">
        <f t="shared" si="5"/>
        <v>1</v>
      </c>
      <c r="G51">
        <f t="shared" si="6"/>
        <v>0.6111875254333158</v>
      </c>
      <c r="H51">
        <f t="shared" si="7"/>
        <v>1.0000000000166325</v>
      </c>
      <c r="I51">
        <f t="shared" si="8"/>
        <v>1.0000000000831626</v>
      </c>
    </row>
    <row r="52" spans="1:9" ht="12.75">
      <c r="A52">
        <f t="shared" si="0"/>
        <v>50</v>
      </c>
      <c r="B52">
        <f t="shared" si="1"/>
        <v>0.9999999999491721</v>
      </c>
      <c r="C52">
        <f t="shared" si="2"/>
        <v>5.082789840323157E-11</v>
      </c>
      <c r="D52">
        <f t="shared" si="3"/>
        <v>0.1345606858713868</v>
      </c>
      <c r="E52">
        <f t="shared" si="4"/>
        <v>0.8654393141286133</v>
      </c>
      <c r="F52">
        <f t="shared" si="5"/>
        <v>1</v>
      </c>
      <c r="G52">
        <f t="shared" si="6"/>
        <v>0.6111875254295276</v>
      </c>
      <c r="H52">
        <f t="shared" si="7"/>
        <v>1.0000000000101654</v>
      </c>
      <c r="I52">
        <f t="shared" si="8"/>
        <v>1.000000000050828</v>
      </c>
    </row>
  </sheetData>
  <printOptions/>
  <pageMargins left="0.75" right="0.75" top="1" bottom="1" header="0.4921259845" footer="0.4921259845"/>
  <pageSetup horizontalDpi="1200" verticalDpi="1200" orientation="portrait" paperSize="9" r:id="rId2"/>
  <ignoredErrors>
    <ignoredError sqref="C3:D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1" sqref="D1"/>
    </sheetView>
  </sheetViews>
  <sheetFormatPr defaultColWidth="9.140625" defaultRowHeight="12.75"/>
  <cols>
    <col min="5" max="5" width="10.7109375" style="0" customWidth="1"/>
  </cols>
  <sheetData>
    <row r="1" spans="1:3" ht="15.75" customHeight="1">
      <c r="A1" s="2" t="s">
        <v>0</v>
      </c>
      <c r="B1" s="2" t="s">
        <v>25</v>
      </c>
      <c r="C1" s="2" t="s">
        <v>26</v>
      </c>
    </row>
    <row r="2" spans="1:7" ht="12.75">
      <c r="A2">
        <v>0</v>
      </c>
      <c r="B2">
        <v>1</v>
      </c>
      <c r="C2">
        <v>0</v>
      </c>
      <c r="F2" s="11" t="s">
        <v>29</v>
      </c>
      <c r="G2" s="11" t="s">
        <v>30</v>
      </c>
    </row>
    <row r="3" spans="1:7" ht="12.75">
      <c r="A3">
        <f>A2+1</f>
        <v>1</v>
      </c>
      <c r="B3">
        <f>$F$3*B2-$F$4*C2</f>
        <v>1</v>
      </c>
      <c r="C3">
        <f>$G$3*C2+$G$4*B2</f>
        <v>0.1</v>
      </c>
      <c r="E3" s="7" t="s">
        <v>27</v>
      </c>
      <c r="F3" s="12">
        <v>1</v>
      </c>
      <c r="G3" s="12">
        <v>1</v>
      </c>
    </row>
    <row r="4" spans="1:7" ht="12.75">
      <c r="A4">
        <f aca="true" t="shared" si="0" ref="A4:A32">A3+1</f>
        <v>2</v>
      </c>
      <c r="B4">
        <f aca="true" t="shared" si="1" ref="B4:B32">$F$3*B3-$F$4*C3</f>
        <v>0.98</v>
      </c>
      <c r="C4">
        <f aca="true" t="shared" si="2" ref="C4:C32">$G$3*C3+$G$4*B3</f>
        <v>0.2</v>
      </c>
      <c r="E4" s="7" t="s">
        <v>28</v>
      </c>
      <c r="F4" s="12">
        <v>0.2</v>
      </c>
      <c r="G4" s="12">
        <v>0.1</v>
      </c>
    </row>
    <row r="5" spans="1:3" ht="12.75">
      <c r="A5">
        <f t="shared" si="0"/>
        <v>3</v>
      </c>
      <c r="B5">
        <f t="shared" si="1"/>
        <v>0.94</v>
      </c>
      <c r="C5">
        <f t="shared" si="2"/>
        <v>0.29800000000000004</v>
      </c>
    </row>
    <row r="6" spans="1:3" ht="12.75">
      <c r="A6">
        <f t="shared" si="0"/>
        <v>4</v>
      </c>
      <c r="B6">
        <f t="shared" si="1"/>
        <v>0.8804</v>
      </c>
      <c r="C6">
        <f t="shared" si="2"/>
        <v>0.392</v>
      </c>
    </row>
    <row r="7" spans="1:3" ht="12.75">
      <c r="A7">
        <f t="shared" si="0"/>
        <v>5</v>
      </c>
      <c r="B7">
        <f t="shared" si="1"/>
        <v>0.8019999999999999</v>
      </c>
      <c r="C7">
        <f t="shared" si="2"/>
        <v>0.48004</v>
      </c>
    </row>
    <row r="8" spans="1:3" ht="12.75">
      <c r="A8">
        <f t="shared" si="0"/>
        <v>6</v>
      </c>
      <c r="B8">
        <f t="shared" si="1"/>
        <v>0.705992</v>
      </c>
      <c r="C8">
        <f t="shared" si="2"/>
        <v>0.5602400000000001</v>
      </c>
    </row>
    <row r="9" spans="1:3" ht="12.75">
      <c r="A9">
        <f t="shared" si="0"/>
        <v>7</v>
      </c>
      <c r="B9">
        <f t="shared" si="1"/>
        <v>0.5939439999999999</v>
      </c>
      <c r="C9">
        <f t="shared" si="2"/>
        <v>0.6308392</v>
      </c>
    </row>
    <row r="10" spans="1:3" ht="12.75">
      <c r="A10">
        <f t="shared" si="0"/>
        <v>8</v>
      </c>
      <c r="B10">
        <f t="shared" si="1"/>
        <v>0.4677761599999999</v>
      </c>
      <c r="C10">
        <f t="shared" si="2"/>
        <v>0.6902336</v>
      </c>
    </row>
    <row r="11" spans="1:3" ht="12.75">
      <c r="A11">
        <f t="shared" si="0"/>
        <v>9</v>
      </c>
      <c r="B11">
        <f t="shared" si="1"/>
        <v>0.3297294399999999</v>
      </c>
      <c r="C11">
        <f t="shared" si="2"/>
        <v>0.737011216</v>
      </c>
    </row>
    <row r="12" spans="1:3" ht="12.75">
      <c r="A12">
        <f t="shared" si="0"/>
        <v>10</v>
      </c>
      <c r="B12">
        <f t="shared" si="1"/>
        <v>0.18232719679999987</v>
      </c>
      <c r="C12">
        <f t="shared" si="2"/>
        <v>0.7699841599999999</v>
      </c>
    </row>
    <row r="13" spans="1:3" ht="12.75">
      <c r="A13">
        <f t="shared" si="0"/>
        <v>11</v>
      </c>
      <c r="B13">
        <f t="shared" si="1"/>
        <v>0.02833036479999987</v>
      </c>
      <c r="C13">
        <f t="shared" si="2"/>
        <v>0.7882168796799999</v>
      </c>
    </row>
    <row r="14" spans="1:3" ht="12.75">
      <c r="A14">
        <f t="shared" si="0"/>
        <v>12</v>
      </c>
      <c r="B14">
        <f t="shared" si="1"/>
        <v>-0.1293130111360001</v>
      </c>
      <c r="C14">
        <f t="shared" si="2"/>
        <v>0.7910499161599999</v>
      </c>
    </row>
    <row r="15" spans="1:3" ht="12.75">
      <c r="A15">
        <f t="shared" si="0"/>
        <v>13</v>
      </c>
      <c r="B15">
        <f t="shared" si="1"/>
        <v>-0.2875229943680001</v>
      </c>
      <c r="C15">
        <f t="shared" si="2"/>
        <v>0.7781186150463999</v>
      </c>
    </row>
    <row r="16" spans="1:3" ht="12.75">
      <c r="A16">
        <f t="shared" si="0"/>
        <v>14</v>
      </c>
      <c r="B16">
        <f t="shared" si="1"/>
        <v>-0.44314671737728006</v>
      </c>
      <c r="C16">
        <f t="shared" si="2"/>
        <v>0.7493663156095999</v>
      </c>
    </row>
    <row r="17" spans="1:3" ht="12.75">
      <c r="A17">
        <f t="shared" si="0"/>
        <v>15</v>
      </c>
      <c r="B17">
        <f t="shared" si="1"/>
        <v>-0.5930199804992</v>
      </c>
      <c r="C17">
        <f t="shared" si="2"/>
        <v>0.7050516438718719</v>
      </c>
    </row>
    <row r="18" spans="1:3" ht="12.75">
      <c r="A18">
        <f t="shared" si="0"/>
        <v>16</v>
      </c>
      <c r="B18">
        <f t="shared" si="1"/>
        <v>-0.7340303092735744</v>
      </c>
      <c r="C18">
        <f t="shared" si="2"/>
        <v>0.6457496458219519</v>
      </c>
    </row>
    <row r="19" spans="1:3" ht="12.75">
      <c r="A19">
        <f t="shared" si="0"/>
        <v>17</v>
      </c>
      <c r="B19">
        <f t="shared" si="1"/>
        <v>-0.8631802384379648</v>
      </c>
      <c r="C19">
        <f t="shared" si="2"/>
        <v>0.5723466148945945</v>
      </c>
    </row>
    <row r="20" spans="1:3" ht="12.75">
      <c r="A20">
        <f t="shared" si="0"/>
        <v>18</v>
      </c>
      <c r="B20">
        <f t="shared" si="1"/>
        <v>-0.9776495614168836</v>
      </c>
      <c r="C20">
        <f t="shared" si="2"/>
        <v>0.486028591050798</v>
      </c>
    </row>
    <row r="21" spans="1:3" ht="12.75">
      <c r="A21">
        <f t="shared" si="0"/>
        <v>19</v>
      </c>
      <c r="B21">
        <f t="shared" si="1"/>
        <v>-1.0748552796270432</v>
      </c>
      <c r="C21">
        <f t="shared" si="2"/>
        <v>0.38826363490910965</v>
      </c>
    </row>
    <row r="22" spans="1:3" ht="12.75">
      <c r="A22">
        <f t="shared" si="0"/>
        <v>20</v>
      </c>
      <c r="B22">
        <f t="shared" si="1"/>
        <v>-1.152508006608865</v>
      </c>
      <c r="C22">
        <f t="shared" si="2"/>
        <v>0.2807781069464053</v>
      </c>
    </row>
    <row r="23" spans="1:3" ht="12.75">
      <c r="A23">
        <f t="shared" si="0"/>
        <v>21</v>
      </c>
      <c r="B23">
        <f t="shared" si="1"/>
        <v>-1.2086636279981462</v>
      </c>
      <c r="C23">
        <f t="shared" si="2"/>
        <v>0.16552730628551882</v>
      </c>
    </row>
    <row r="24" spans="1:3" ht="12.75">
      <c r="A24">
        <f t="shared" si="0"/>
        <v>22</v>
      </c>
      <c r="B24">
        <f t="shared" si="1"/>
        <v>-1.24176908925525</v>
      </c>
      <c r="C24">
        <f t="shared" si="2"/>
        <v>0.044660943485704194</v>
      </c>
    </row>
    <row r="25" spans="1:3" ht="12.75">
      <c r="A25">
        <f t="shared" si="0"/>
        <v>23</v>
      </c>
      <c r="B25">
        <f t="shared" si="1"/>
        <v>-1.2507012779523907</v>
      </c>
      <c r="C25">
        <f t="shared" si="2"/>
        <v>-0.07951596543982081</v>
      </c>
    </row>
    <row r="26" spans="1:3" ht="12.75">
      <c r="A26">
        <f t="shared" si="0"/>
        <v>24</v>
      </c>
      <c r="B26">
        <f t="shared" si="1"/>
        <v>-1.2347980848644267</v>
      </c>
      <c r="C26">
        <f t="shared" si="2"/>
        <v>-0.20458609323505988</v>
      </c>
    </row>
    <row r="27" spans="1:3" ht="12.75">
      <c r="A27">
        <f t="shared" si="0"/>
        <v>25</v>
      </c>
      <c r="B27">
        <f t="shared" si="1"/>
        <v>-1.1938808662174147</v>
      </c>
      <c r="C27">
        <f t="shared" si="2"/>
        <v>-0.3280659017215026</v>
      </c>
    </row>
    <row r="28" spans="1:3" ht="12.75">
      <c r="A28">
        <f t="shared" si="0"/>
        <v>26</v>
      </c>
      <c r="B28">
        <f t="shared" si="1"/>
        <v>-1.1282676858731142</v>
      </c>
      <c r="C28">
        <f t="shared" si="2"/>
        <v>-0.44745398834324407</v>
      </c>
    </row>
    <row r="29" spans="1:3" ht="12.75">
      <c r="A29">
        <f t="shared" si="0"/>
        <v>27</v>
      </c>
      <c r="B29">
        <f t="shared" si="1"/>
        <v>-1.0387768882044655</v>
      </c>
      <c r="C29">
        <f t="shared" si="2"/>
        <v>-0.5602807569305555</v>
      </c>
    </row>
    <row r="30" spans="1:3" ht="12.75">
      <c r="A30">
        <f t="shared" si="0"/>
        <v>28</v>
      </c>
      <c r="B30">
        <f t="shared" si="1"/>
        <v>-0.9267207368183543</v>
      </c>
      <c r="C30">
        <f t="shared" si="2"/>
        <v>-0.664158445751002</v>
      </c>
    </row>
    <row r="31" spans="1:3" ht="12.75">
      <c r="A31">
        <f t="shared" si="0"/>
        <v>29</v>
      </c>
      <c r="B31">
        <f t="shared" si="1"/>
        <v>-0.7938890476681539</v>
      </c>
      <c r="C31">
        <f t="shared" si="2"/>
        <v>-0.7568305194328375</v>
      </c>
    </row>
    <row r="32" spans="1:3" ht="12.75">
      <c r="A32">
        <f t="shared" si="0"/>
        <v>30</v>
      </c>
      <c r="B32">
        <f t="shared" si="1"/>
        <v>-0.6425229437815865</v>
      </c>
      <c r="C32">
        <f t="shared" si="2"/>
        <v>-0.8362194241996529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pospisil</cp:lastModifiedBy>
  <dcterms:created xsi:type="dcterms:W3CDTF">2013-01-27T10:54:43Z</dcterms:created>
  <dcterms:modified xsi:type="dcterms:W3CDTF">2013-02-13T19:42:50Z</dcterms:modified>
  <cp:category/>
  <cp:version/>
  <cp:contentType/>
  <cp:contentStatus/>
</cp:coreProperties>
</file>