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7\"/>
    </mc:Choice>
  </mc:AlternateContent>
  <xr:revisionPtr revIDLastSave="0" documentId="13_ncr:1_{65BC5C7E-E029-42B1-B138-E7EAD7414599}" xr6:coauthVersionLast="43" xr6:coauthVersionMax="43" xr10:uidLastSave="{00000000-0000-0000-0000-000000000000}"/>
  <bookViews>
    <workbookView xWindow="-28920" yWindow="-5955" windowWidth="29040" windowHeight="15990" xr2:uid="{4B2BB820-7124-4BB9-A8F3-88DB7E113FA4}"/>
  </bookViews>
  <sheets>
    <sheet name="conv. input" sheetId="1" r:id="rId1"/>
    <sheet name="non. inv. input" sheetId="2" r:id="rId2"/>
    <sheet name="dif_amplifier" sheetId="3" r:id="rId3"/>
    <sheet name="low-pas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4" l="1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2" i="4"/>
  <c r="I4" i="3"/>
  <c r="I12" i="3"/>
  <c r="I3" i="3"/>
  <c r="G4" i="3"/>
  <c r="G5" i="3"/>
  <c r="I5" i="3" s="1"/>
  <c r="G6" i="3"/>
  <c r="I6" i="3" s="1"/>
  <c r="G7" i="3"/>
  <c r="I7" i="3" s="1"/>
  <c r="G8" i="3"/>
  <c r="I8" i="3" s="1"/>
  <c r="G9" i="3"/>
  <c r="I9" i="3" s="1"/>
  <c r="G10" i="3"/>
  <c r="I10" i="3" s="1"/>
  <c r="G11" i="3"/>
  <c r="I11" i="3" s="1"/>
  <c r="G12" i="3"/>
  <c r="G3" i="3"/>
  <c r="U3" i="1" l="1"/>
  <c r="Q4" i="1"/>
  <c r="S4" i="1"/>
  <c r="Q5" i="1"/>
  <c r="S5" i="1"/>
  <c r="Q6" i="1"/>
  <c r="S6" i="1"/>
  <c r="Q7" i="1"/>
  <c r="S7" i="1"/>
  <c r="Q8" i="1"/>
  <c r="S8" i="1"/>
  <c r="Q9" i="1"/>
  <c r="S9" i="1"/>
  <c r="Q10" i="1"/>
  <c r="S10" i="1"/>
  <c r="Q11" i="1"/>
  <c r="S11" i="1"/>
  <c r="Q12" i="1"/>
  <c r="S12" i="1"/>
  <c r="Q13" i="1"/>
  <c r="S13" i="1"/>
  <c r="Q14" i="1"/>
  <c r="S14" i="1"/>
  <c r="Q15" i="1"/>
  <c r="S15" i="1"/>
  <c r="Q16" i="1"/>
  <c r="S16" i="1"/>
  <c r="Q17" i="1"/>
  <c r="S17" i="1"/>
  <c r="Q18" i="1"/>
  <c r="S18" i="1"/>
  <c r="Q19" i="1"/>
  <c r="S19" i="1"/>
  <c r="Q20" i="1"/>
  <c r="S20" i="1"/>
  <c r="Q21" i="1"/>
  <c r="S21" i="1"/>
  <c r="Q22" i="1"/>
  <c r="S22" i="1"/>
  <c r="Q23" i="1"/>
  <c r="S23" i="1"/>
  <c r="Q24" i="1"/>
  <c r="S24" i="1"/>
  <c r="Q25" i="1"/>
  <c r="S25" i="1"/>
  <c r="Q26" i="1"/>
  <c r="S26" i="1"/>
  <c r="Q27" i="1"/>
  <c r="S27" i="1"/>
  <c r="Q28" i="1"/>
  <c r="S28" i="1"/>
  <c r="Q29" i="1"/>
  <c r="S29" i="1"/>
  <c r="Q30" i="1"/>
  <c r="S30" i="1"/>
  <c r="Q31" i="1"/>
  <c r="S31" i="1"/>
  <c r="Q32" i="1"/>
  <c r="S32" i="1"/>
  <c r="Q33" i="1"/>
  <c r="S33" i="1"/>
</calcChain>
</file>

<file path=xl/sharedStrings.xml><?xml version="1.0" encoding="utf-8"?>
<sst xmlns="http://schemas.openxmlformats.org/spreadsheetml/2006/main" count="536" uniqueCount="27">
  <si>
    <t>$U_1$</t>
  </si>
  <si>
    <t>$f_1$</t>
  </si>
  <si>
    <t>$U_2$</t>
  </si>
  <si>
    <t>$f_2$</t>
  </si>
  <si>
    <t>My Values = SHIT</t>
  </si>
  <si>
    <t>Steal data - So good</t>
  </si>
  <si>
    <t>$f$ [Hz]</t>
  </si>
  <si>
    <t>$U_1$ [V]</t>
  </si>
  <si>
    <t>$U_o$ [V]</t>
  </si>
  <si>
    <t>$\log{f}$</t>
  </si>
  <si>
    <t>$A_u$</t>
  </si>
  <si>
    <t>My values</t>
  </si>
  <si>
    <t>&amp;</t>
  </si>
  <si>
    <t>\\ \hline</t>
  </si>
  <si>
    <t>$U_{\text{IN}}$ [V]</t>
  </si>
  <si>
    <t>$U_{\text{OUT}}$ [V]</t>
  </si>
  <si>
    <t>Au_max/sqrt2</t>
  </si>
  <si>
    <t>$U_2$ [V]</t>
  </si>
  <si>
    <t>$U_0$ [V]</t>
  </si>
  <si>
    <t>Moje data</t>
  </si>
  <si>
    <t>Steal data</t>
  </si>
  <si>
    <t>$U_2 - U_1$ [V]</t>
  </si>
  <si>
    <t xml:space="preserve">$U_{0T}$ [V] </t>
  </si>
  <si>
    <t>$U_i$ [V]</t>
  </si>
  <si>
    <t>$\omega$ [s$^{-1}$]</t>
  </si>
  <si>
    <t>$\ln{\omega}$</t>
  </si>
  <si>
    <t>Teorie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</si>
</sst>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"/>
  </numFmts>
  <fonts count="2">
    <font>
      <sz val="11"/>
      <color theme="1"/>
      <name val="Calibri"/>
      <family val="2"/>
      <charset val="238"/>
      <scheme val="minor"/>
    </font>
    <font>
      <sz val="10"/>
      <color rgb="FF60606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24F2A-755D-48C0-967A-47CCCE9A21F4}">
  <dimension ref="A2:U33"/>
  <sheetViews>
    <sheetView tabSelected="1" topLeftCell="J1" workbookViewId="0">
      <selection activeCell="O35" sqref="O35"/>
    </sheetView>
  </sheetViews>
  <sheetFormatPr defaultRowHeight="14.4"/>
  <cols>
    <col min="1" max="1" width="18.5546875" customWidth="1"/>
    <col min="3" max="3" width="18.77734375" customWidth="1"/>
  </cols>
  <sheetData>
    <row r="2" spans="1:21">
      <c r="A2" s="5" t="s">
        <v>11</v>
      </c>
      <c r="B2" s="5"/>
      <c r="C2" s="5"/>
      <c r="F2" s="5" t="s">
        <v>4</v>
      </c>
      <c r="G2" s="5"/>
      <c r="H2" s="5"/>
      <c r="I2" s="5"/>
      <c r="K2" s="5" t="s">
        <v>5</v>
      </c>
      <c r="L2" s="5"/>
      <c r="M2" s="5"/>
      <c r="N2" s="5"/>
      <c r="O2" s="5"/>
      <c r="P2" s="5"/>
      <c r="Q2" s="5"/>
      <c r="R2" s="5"/>
      <c r="S2" s="5"/>
      <c r="U2" t="s">
        <v>16</v>
      </c>
    </row>
    <row r="3" spans="1:21">
      <c r="A3" t="s">
        <v>14</v>
      </c>
      <c r="C3" t="s">
        <v>15</v>
      </c>
      <c r="F3" s="2" t="s">
        <v>0</v>
      </c>
      <c r="G3" t="s">
        <v>1</v>
      </c>
      <c r="H3" t="s">
        <v>2</v>
      </c>
      <c r="I3" t="s">
        <v>3</v>
      </c>
      <c r="K3" t="s">
        <v>6</v>
      </c>
      <c r="L3" t="s">
        <v>12</v>
      </c>
      <c r="M3" t="s">
        <v>7</v>
      </c>
      <c r="N3" t="s">
        <v>12</v>
      </c>
      <c r="O3" t="s">
        <v>8</v>
      </c>
      <c r="P3" t="s">
        <v>12</v>
      </c>
      <c r="Q3" t="s">
        <v>9</v>
      </c>
      <c r="R3" t="s">
        <v>12</v>
      </c>
      <c r="S3" t="s">
        <v>10</v>
      </c>
      <c r="T3" t="s">
        <v>13</v>
      </c>
      <c r="U3">
        <f>2/(2^(1/2))</f>
        <v>1.4142135623730949</v>
      </c>
    </row>
    <row r="4" spans="1:21">
      <c r="A4" s="1">
        <v>1.42</v>
      </c>
      <c r="B4" s="1" t="s">
        <v>12</v>
      </c>
      <c r="C4" s="1">
        <v>-2.9</v>
      </c>
      <c r="D4" t="s">
        <v>13</v>
      </c>
      <c r="F4">
        <v>2.2799999999999998</v>
      </c>
      <c r="G4">
        <v>9.68</v>
      </c>
      <c r="K4">
        <v>10.5</v>
      </c>
      <c r="L4" t="s">
        <v>12</v>
      </c>
      <c r="M4">
        <v>8.8000000000000007</v>
      </c>
      <c r="N4" t="s">
        <v>12</v>
      </c>
      <c r="O4">
        <v>17.600000000000001</v>
      </c>
      <c r="P4" t="s">
        <v>12</v>
      </c>
      <c r="Q4">
        <f t="shared" ref="Q4:Q33" si="0">LOG10(K4)</f>
        <v>1.0211892990699381</v>
      </c>
      <c r="R4" t="s">
        <v>12</v>
      </c>
      <c r="S4" s="4">
        <f t="shared" ref="S4:S33" si="1">O4/M4</f>
        <v>2</v>
      </c>
      <c r="T4" t="s">
        <v>13</v>
      </c>
    </row>
    <row r="5" spans="1:21">
      <c r="A5" s="1">
        <v>1.6</v>
      </c>
      <c r="B5" s="1" t="s">
        <v>12</v>
      </c>
      <c r="C5" s="1">
        <v>-3.25</v>
      </c>
      <c r="D5" t="s">
        <v>13</v>
      </c>
      <c r="F5">
        <v>2.2799999999999998</v>
      </c>
      <c r="G5">
        <v>96.72</v>
      </c>
      <c r="K5">
        <v>20.420000000000002</v>
      </c>
      <c r="L5" t="s">
        <v>12</v>
      </c>
      <c r="M5">
        <v>8.8000000000000007</v>
      </c>
      <c r="N5" t="s">
        <v>12</v>
      </c>
      <c r="O5">
        <v>17.600000000000001</v>
      </c>
      <c r="P5" t="s">
        <v>12</v>
      </c>
      <c r="Q5">
        <f t="shared" si="0"/>
        <v>1.3100557377508915</v>
      </c>
      <c r="R5" t="s">
        <v>12</v>
      </c>
      <c r="S5" s="4">
        <f t="shared" si="1"/>
        <v>2</v>
      </c>
      <c r="T5" t="s">
        <v>13</v>
      </c>
    </row>
    <row r="6" spans="1:21">
      <c r="A6" s="1">
        <v>1.82</v>
      </c>
      <c r="B6" s="1" t="s">
        <v>12</v>
      </c>
      <c r="C6" s="1">
        <v>-3.7</v>
      </c>
      <c r="D6" t="s">
        <v>13</v>
      </c>
      <c r="F6">
        <v>2.2799999999999998</v>
      </c>
      <c r="G6">
        <v>188.9</v>
      </c>
      <c r="K6">
        <v>31.85</v>
      </c>
      <c r="L6" t="s">
        <v>12</v>
      </c>
      <c r="M6">
        <v>8.6</v>
      </c>
      <c r="N6" t="s">
        <v>12</v>
      </c>
      <c r="O6">
        <v>17.2</v>
      </c>
      <c r="P6" t="s">
        <v>12</v>
      </c>
      <c r="Q6">
        <f t="shared" si="0"/>
        <v>1.5031094366713693</v>
      </c>
      <c r="R6" t="s">
        <v>12</v>
      </c>
      <c r="S6" s="4">
        <f t="shared" si="1"/>
        <v>2</v>
      </c>
      <c r="T6" t="s">
        <v>13</v>
      </c>
    </row>
    <row r="7" spans="1:21">
      <c r="A7" s="1">
        <v>1.93</v>
      </c>
      <c r="B7" s="1" t="s">
        <v>12</v>
      </c>
      <c r="C7" s="1">
        <v>-3.93</v>
      </c>
      <c r="D7" t="s">
        <v>13</v>
      </c>
      <c r="F7">
        <v>2.2400000000000002</v>
      </c>
      <c r="G7">
        <v>793.1</v>
      </c>
      <c r="K7">
        <v>40.74</v>
      </c>
      <c r="L7" t="s">
        <v>12</v>
      </c>
      <c r="M7">
        <v>8.8000000000000007</v>
      </c>
      <c r="N7" t="s">
        <v>12</v>
      </c>
      <c r="O7">
        <v>17.8</v>
      </c>
      <c r="P7" t="s">
        <v>12</v>
      </c>
      <c r="Q7">
        <f t="shared" si="0"/>
        <v>1.6100210246641453</v>
      </c>
      <c r="R7" t="s">
        <v>12</v>
      </c>
      <c r="S7" s="4">
        <f t="shared" si="1"/>
        <v>2.0227272727272725</v>
      </c>
      <c r="T7" t="s">
        <v>13</v>
      </c>
    </row>
    <row r="8" spans="1:21">
      <c r="A8" s="1">
        <v>2</v>
      </c>
      <c r="B8" s="1" t="s">
        <v>12</v>
      </c>
      <c r="C8" s="1">
        <v>-4.05</v>
      </c>
      <c r="D8" t="s">
        <v>13</v>
      </c>
      <c r="F8">
        <v>2.2400000000000002</v>
      </c>
      <c r="K8">
        <v>52.52</v>
      </c>
      <c r="L8" t="s">
        <v>12</v>
      </c>
      <c r="M8">
        <v>9</v>
      </c>
      <c r="N8" t="s">
        <v>12</v>
      </c>
      <c r="O8">
        <v>17.600000000000001</v>
      </c>
      <c r="P8" t="s">
        <v>12</v>
      </c>
      <c r="Q8">
        <f t="shared" si="0"/>
        <v>1.7203247174174419</v>
      </c>
      <c r="R8" t="s">
        <v>12</v>
      </c>
      <c r="S8" s="4">
        <f t="shared" si="1"/>
        <v>1.9555555555555557</v>
      </c>
      <c r="T8" t="s">
        <v>13</v>
      </c>
    </row>
    <row r="9" spans="1:21">
      <c r="A9" s="1">
        <v>2.23</v>
      </c>
      <c r="B9" s="1" t="s">
        <v>12</v>
      </c>
      <c r="C9" s="1">
        <v>-4.53</v>
      </c>
      <c r="D9" t="s">
        <v>13</v>
      </c>
      <c r="F9">
        <v>2.2799999999999998</v>
      </c>
      <c r="G9">
        <v>34.700000000000003</v>
      </c>
      <c r="K9">
        <v>63.22</v>
      </c>
      <c r="L9" t="s">
        <v>12</v>
      </c>
      <c r="M9">
        <v>8.6</v>
      </c>
      <c r="N9" t="s">
        <v>12</v>
      </c>
      <c r="O9">
        <v>17</v>
      </c>
      <c r="P9" t="s">
        <v>12</v>
      </c>
      <c r="Q9">
        <f t="shared" si="0"/>
        <v>1.8008544915035609</v>
      </c>
      <c r="R9" t="s">
        <v>12</v>
      </c>
      <c r="S9" s="4">
        <f t="shared" si="1"/>
        <v>1.9767441860465118</v>
      </c>
      <c r="T9" t="s">
        <v>13</v>
      </c>
    </row>
    <row r="10" spans="1:21">
      <c r="A10" s="1">
        <v>2.4300000000000002</v>
      </c>
      <c r="B10" s="1" t="s">
        <v>12</v>
      </c>
      <c r="C10" s="1">
        <v>-4.93</v>
      </c>
      <c r="D10" t="s">
        <v>13</v>
      </c>
      <c r="F10">
        <v>2.36</v>
      </c>
      <c r="G10">
        <v>43</v>
      </c>
      <c r="K10">
        <v>73.53</v>
      </c>
      <c r="L10" t="s">
        <v>12</v>
      </c>
      <c r="M10">
        <v>8.6</v>
      </c>
      <c r="N10" t="s">
        <v>12</v>
      </c>
      <c r="O10">
        <v>17</v>
      </c>
      <c r="P10" t="s">
        <v>12</v>
      </c>
      <c r="Q10">
        <f t="shared" si="0"/>
        <v>1.8664645659717403</v>
      </c>
      <c r="R10" t="s">
        <v>12</v>
      </c>
      <c r="S10" s="4">
        <f t="shared" si="1"/>
        <v>1.9767441860465118</v>
      </c>
      <c r="T10" t="s">
        <v>13</v>
      </c>
    </row>
    <row r="11" spans="1:21">
      <c r="A11" s="1">
        <v>2.54</v>
      </c>
      <c r="B11" s="1" t="s">
        <v>12</v>
      </c>
      <c r="C11" s="1">
        <v>-5.16</v>
      </c>
      <c r="D11" t="s">
        <v>13</v>
      </c>
      <c r="F11">
        <v>2.38</v>
      </c>
      <c r="K11">
        <v>91.52</v>
      </c>
      <c r="L11" t="s">
        <v>12</v>
      </c>
      <c r="M11">
        <v>8.6</v>
      </c>
      <c r="N11" t="s">
        <v>12</v>
      </c>
      <c r="O11">
        <v>17.399999999999999</v>
      </c>
      <c r="P11" t="s">
        <v>12</v>
      </c>
      <c r="Q11">
        <f t="shared" si="0"/>
        <v>1.9615160114489489</v>
      </c>
      <c r="R11" t="s">
        <v>12</v>
      </c>
      <c r="S11" s="4">
        <f t="shared" si="1"/>
        <v>2.0232558139534884</v>
      </c>
      <c r="T11" t="s">
        <v>13</v>
      </c>
    </row>
    <row r="12" spans="1:21">
      <c r="A12" s="1">
        <v>2.68</v>
      </c>
      <c r="B12" s="1" t="s">
        <v>12</v>
      </c>
      <c r="C12" s="1">
        <v>-5.45</v>
      </c>
      <c r="D12" t="s">
        <v>13</v>
      </c>
      <c r="F12">
        <v>2.36</v>
      </c>
      <c r="K12">
        <v>102.3</v>
      </c>
      <c r="L12" t="s">
        <v>12</v>
      </c>
      <c r="M12">
        <v>8.6</v>
      </c>
      <c r="N12" t="s">
        <v>12</v>
      </c>
      <c r="O12">
        <v>17.399999999999999</v>
      </c>
      <c r="P12" t="s">
        <v>12</v>
      </c>
      <c r="Q12">
        <f t="shared" si="0"/>
        <v>2.0098756337121602</v>
      </c>
      <c r="R12" t="s">
        <v>12</v>
      </c>
      <c r="S12" s="4">
        <f t="shared" si="1"/>
        <v>2.0232558139534884</v>
      </c>
      <c r="T12" t="s">
        <v>13</v>
      </c>
    </row>
    <row r="13" spans="1:21">
      <c r="A13" s="1">
        <v>2.84</v>
      </c>
      <c r="B13" s="1" t="s">
        <v>12</v>
      </c>
      <c r="C13" s="1">
        <v>-5.76</v>
      </c>
      <c r="D13" t="s">
        <v>13</v>
      </c>
      <c r="F13">
        <v>2.36</v>
      </c>
      <c r="K13">
        <v>200.3</v>
      </c>
      <c r="L13" t="s">
        <v>12</v>
      </c>
      <c r="M13">
        <v>8.6</v>
      </c>
      <c r="N13" t="s">
        <v>12</v>
      </c>
      <c r="O13">
        <v>17.399999999999999</v>
      </c>
      <c r="P13" t="s">
        <v>12</v>
      </c>
      <c r="Q13">
        <f t="shared" si="0"/>
        <v>2.3016809492935764</v>
      </c>
      <c r="R13" t="s">
        <v>12</v>
      </c>
      <c r="S13" s="4">
        <f t="shared" si="1"/>
        <v>2.0232558139534884</v>
      </c>
      <c r="T13" t="s">
        <v>13</v>
      </c>
    </row>
    <row r="14" spans="1:21">
      <c r="F14">
        <v>2.52</v>
      </c>
      <c r="K14">
        <v>310</v>
      </c>
      <c r="L14" t="s">
        <v>12</v>
      </c>
      <c r="M14">
        <v>8.4</v>
      </c>
      <c r="N14" t="s">
        <v>12</v>
      </c>
      <c r="O14">
        <v>16.600000000000001</v>
      </c>
      <c r="P14" t="s">
        <v>12</v>
      </c>
      <c r="Q14">
        <f t="shared" si="0"/>
        <v>2.4913616938342726</v>
      </c>
      <c r="R14" t="s">
        <v>12</v>
      </c>
      <c r="S14" s="4">
        <f t="shared" si="1"/>
        <v>1.9761904761904763</v>
      </c>
      <c r="T14" t="s">
        <v>13</v>
      </c>
    </row>
    <row r="15" spans="1:21">
      <c r="F15">
        <v>2.36</v>
      </c>
      <c r="K15">
        <v>434.8</v>
      </c>
      <c r="L15" t="s">
        <v>12</v>
      </c>
      <c r="M15">
        <v>8.8000000000000007</v>
      </c>
      <c r="N15" t="s">
        <v>12</v>
      </c>
      <c r="O15">
        <v>17.600000000000001</v>
      </c>
      <c r="P15" t="s">
        <v>12</v>
      </c>
      <c r="Q15">
        <f t="shared" si="0"/>
        <v>2.6382895354142568</v>
      </c>
      <c r="R15" t="s">
        <v>12</v>
      </c>
      <c r="S15" s="4">
        <f t="shared" si="1"/>
        <v>2</v>
      </c>
      <c r="T15" t="s">
        <v>13</v>
      </c>
    </row>
    <row r="16" spans="1:21">
      <c r="F16">
        <v>2.2000000000000002</v>
      </c>
      <c r="K16">
        <v>559.79999999999995</v>
      </c>
      <c r="L16" t="s">
        <v>12</v>
      </c>
      <c r="M16">
        <v>9</v>
      </c>
      <c r="N16" t="s">
        <v>12</v>
      </c>
      <c r="O16">
        <v>17.600000000000001</v>
      </c>
      <c r="P16" t="s">
        <v>12</v>
      </c>
      <c r="Q16">
        <f t="shared" si="0"/>
        <v>2.7480328941301435</v>
      </c>
      <c r="R16" t="s">
        <v>12</v>
      </c>
      <c r="S16" s="4">
        <f t="shared" si="1"/>
        <v>1.9555555555555557</v>
      </c>
      <c r="T16" t="s">
        <v>13</v>
      </c>
    </row>
    <row r="17" spans="6:20">
      <c r="F17">
        <v>2.12</v>
      </c>
      <c r="K17">
        <v>830.6</v>
      </c>
      <c r="L17" t="s">
        <v>12</v>
      </c>
      <c r="M17">
        <v>8.6</v>
      </c>
      <c r="N17" t="s">
        <v>12</v>
      </c>
      <c r="O17">
        <v>17.2</v>
      </c>
      <c r="P17" t="s">
        <v>12</v>
      </c>
      <c r="Q17">
        <f t="shared" si="0"/>
        <v>2.9193919267738595</v>
      </c>
      <c r="R17" t="s">
        <v>12</v>
      </c>
      <c r="S17" s="4">
        <f t="shared" si="1"/>
        <v>2</v>
      </c>
      <c r="T17" t="s">
        <v>13</v>
      </c>
    </row>
    <row r="18" spans="6:20">
      <c r="K18">
        <v>919.3</v>
      </c>
      <c r="L18" t="s">
        <v>12</v>
      </c>
      <c r="M18">
        <v>8.8000000000000007</v>
      </c>
      <c r="N18" t="s">
        <v>12</v>
      </c>
      <c r="O18">
        <v>17.600000000000001</v>
      </c>
      <c r="P18" t="s">
        <v>12</v>
      </c>
      <c r="Q18">
        <f t="shared" si="0"/>
        <v>2.9634572601167077</v>
      </c>
      <c r="R18" t="s">
        <v>12</v>
      </c>
      <c r="S18" s="4">
        <f t="shared" si="1"/>
        <v>2</v>
      </c>
      <c r="T18" t="s">
        <v>13</v>
      </c>
    </row>
    <row r="19" spans="6:20">
      <c r="K19">
        <v>1684</v>
      </c>
      <c r="L19" t="s">
        <v>12</v>
      </c>
      <c r="M19">
        <v>8.6</v>
      </c>
      <c r="N19" t="s">
        <v>12</v>
      </c>
      <c r="O19">
        <v>16.8</v>
      </c>
      <c r="P19" t="s">
        <v>12</v>
      </c>
      <c r="Q19">
        <f t="shared" si="0"/>
        <v>3.2263420871636308</v>
      </c>
      <c r="R19" t="s">
        <v>12</v>
      </c>
      <c r="S19" s="4">
        <f t="shared" si="1"/>
        <v>1.9534883720930234</v>
      </c>
      <c r="T19" t="s">
        <v>13</v>
      </c>
    </row>
    <row r="20" spans="6:20">
      <c r="K20">
        <v>4167</v>
      </c>
      <c r="L20" t="s">
        <v>12</v>
      </c>
      <c r="M20">
        <v>9</v>
      </c>
      <c r="N20" t="s">
        <v>12</v>
      </c>
      <c r="O20">
        <v>18</v>
      </c>
      <c r="P20" t="s">
        <v>12</v>
      </c>
      <c r="Q20">
        <f t="shared" si="0"/>
        <v>3.6198235004572781</v>
      </c>
      <c r="R20" t="s">
        <v>12</v>
      </c>
      <c r="S20" s="4">
        <f t="shared" si="1"/>
        <v>2</v>
      </c>
      <c r="T20" t="s">
        <v>13</v>
      </c>
    </row>
    <row r="21" spans="6:20">
      <c r="K21">
        <v>5379</v>
      </c>
      <c r="L21" t="s">
        <v>12</v>
      </c>
      <c r="M21">
        <v>8.8000000000000007</v>
      </c>
      <c r="N21" t="s">
        <v>12</v>
      </c>
      <c r="O21">
        <v>17.8</v>
      </c>
      <c r="P21" t="s">
        <v>12</v>
      </c>
      <c r="Q21">
        <f t="shared" si="0"/>
        <v>3.7307015442818452</v>
      </c>
      <c r="R21" t="s">
        <v>12</v>
      </c>
      <c r="S21" s="4">
        <f t="shared" si="1"/>
        <v>2.0227272727272725</v>
      </c>
      <c r="T21" t="s">
        <v>13</v>
      </c>
    </row>
    <row r="22" spans="6:20">
      <c r="K22">
        <v>8187</v>
      </c>
      <c r="L22" t="s">
        <v>12</v>
      </c>
      <c r="M22">
        <v>8.6</v>
      </c>
      <c r="N22" t="s">
        <v>12</v>
      </c>
      <c r="O22">
        <v>17</v>
      </c>
      <c r="P22" t="s">
        <v>12</v>
      </c>
      <c r="Q22">
        <f t="shared" si="0"/>
        <v>3.913124790389559</v>
      </c>
      <c r="R22" t="s">
        <v>12</v>
      </c>
      <c r="S22" s="4">
        <f t="shared" si="1"/>
        <v>1.9767441860465118</v>
      </c>
      <c r="T22" t="s">
        <v>13</v>
      </c>
    </row>
    <row r="23" spans="6:20">
      <c r="K23">
        <v>9640</v>
      </c>
      <c r="L23" t="s">
        <v>12</v>
      </c>
      <c r="M23">
        <v>9.4</v>
      </c>
      <c r="N23" t="s">
        <v>12</v>
      </c>
      <c r="O23">
        <v>18.600000000000001</v>
      </c>
      <c r="P23" t="s">
        <v>12</v>
      </c>
      <c r="Q23">
        <f t="shared" si="0"/>
        <v>3.9840770339028309</v>
      </c>
      <c r="R23" t="s">
        <v>12</v>
      </c>
      <c r="S23" s="4">
        <f t="shared" si="1"/>
        <v>1.9787234042553192</v>
      </c>
      <c r="T23" t="s">
        <v>13</v>
      </c>
    </row>
    <row r="24" spans="6:20">
      <c r="K24">
        <v>10040</v>
      </c>
      <c r="L24" t="s">
        <v>12</v>
      </c>
      <c r="M24">
        <v>9</v>
      </c>
      <c r="N24" t="s">
        <v>12</v>
      </c>
      <c r="O24">
        <v>17.8</v>
      </c>
      <c r="P24" t="s">
        <v>12</v>
      </c>
      <c r="Q24">
        <f t="shared" si="0"/>
        <v>4.0017337128090009</v>
      </c>
      <c r="R24" t="s">
        <v>12</v>
      </c>
      <c r="S24" s="4">
        <f t="shared" si="1"/>
        <v>1.9777777777777779</v>
      </c>
      <c r="T24" t="s">
        <v>13</v>
      </c>
    </row>
    <row r="25" spans="6:20">
      <c r="K25">
        <v>16010</v>
      </c>
      <c r="L25" t="s">
        <v>12</v>
      </c>
      <c r="M25">
        <v>8.8000000000000007</v>
      </c>
      <c r="N25" t="s">
        <v>12</v>
      </c>
      <c r="O25">
        <v>16.399999999999999</v>
      </c>
      <c r="P25" t="s">
        <v>12</v>
      </c>
      <c r="Q25">
        <f t="shared" si="0"/>
        <v>4.2043913319192994</v>
      </c>
      <c r="R25" t="s">
        <v>12</v>
      </c>
      <c r="S25" s="4">
        <f t="shared" si="1"/>
        <v>1.8636363636363633</v>
      </c>
      <c r="T25" t="s">
        <v>13</v>
      </c>
    </row>
    <row r="26" spans="6:20">
      <c r="K26">
        <v>25000</v>
      </c>
      <c r="L26" t="s">
        <v>12</v>
      </c>
      <c r="M26">
        <v>9.1999999999999993</v>
      </c>
      <c r="N26" t="s">
        <v>12</v>
      </c>
      <c r="O26">
        <v>10.6</v>
      </c>
      <c r="P26" t="s">
        <v>12</v>
      </c>
      <c r="Q26">
        <f t="shared" si="0"/>
        <v>4.3979400086720375</v>
      </c>
      <c r="R26" t="s">
        <v>12</v>
      </c>
      <c r="S26" s="4">
        <f t="shared" si="1"/>
        <v>1.1521739130434783</v>
      </c>
      <c r="T26" t="s">
        <v>13</v>
      </c>
    </row>
    <row r="27" spans="6:20">
      <c r="K27">
        <v>64270</v>
      </c>
      <c r="L27" t="s">
        <v>12</v>
      </c>
      <c r="M27">
        <v>9.6</v>
      </c>
      <c r="N27" t="s">
        <v>12</v>
      </c>
      <c r="O27">
        <v>4.2</v>
      </c>
      <c r="P27" t="s">
        <v>12</v>
      </c>
      <c r="Q27">
        <f t="shared" si="0"/>
        <v>4.8080082999103997</v>
      </c>
      <c r="R27" t="s">
        <v>12</v>
      </c>
      <c r="S27" s="4">
        <f t="shared" si="1"/>
        <v>0.43750000000000006</v>
      </c>
      <c r="T27" t="s">
        <v>13</v>
      </c>
    </row>
    <row r="28" spans="6:20">
      <c r="K28">
        <v>78130</v>
      </c>
      <c r="L28" t="s">
        <v>12</v>
      </c>
      <c r="M28">
        <v>9.4</v>
      </c>
      <c r="N28" t="s">
        <v>12</v>
      </c>
      <c r="O28">
        <v>3.5</v>
      </c>
      <c r="P28" t="s">
        <v>12</v>
      </c>
      <c r="Q28">
        <f t="shared" si="0"/>
        <v>4.8928178243095761</v>
      </c>
      <c r="R28" t="s">
        <v>12</v>
      </c>
      <c r="S28" s="4">
        <f t="shared" si="1"/>
        <v>0.37234042553191488</v>
      </c>
      <c r="T28" t="s">
        <v>13</v>
      </c>
    </row>
    <row r="29" spans="6:20">
      <c r="K29">
        <v>206900</v>
      </c>
      <c r="L29" t="s">
        <v>12</v>
      </c>
      <c r="M29">
        <v>9.4</v>
      </c>
      <c r="N29" t="s">
        <v>12</v>
      </c>
      <c r="O29">
        <v>1.2</v>
      </c>
      <c r="P29" t="s">
        <v>12</v>
      </c>
      <c r="Q29">
        <f t="shared" si="0"/>
        <v>5.3157604906657347</v>
      </c>
      <c r="R29" t="s">
        <v>12</v>
      </c>
      <c r="S29" s="4">
        <f t="shared" si="1"/>
        <v>0.1276595744680851</v>
      </c>
      <c r="T29" t="s">
        <v>13</v>
      </c>
    </row>
    <row r="30" spans="6:20">
      <c r="K30">
        <v>340700</v>
      </c>
      <c r="L30" t="s">
        <v>12</v>
      </c>
      <c r="M30">
        <v>8.8000000000000007</v>
      </c>
      <c r="N30" t="s">
        <v>12</v>
      </c>
      <c r="O30">
        <v>0.8</v>
      </c>
      <c r="P30" t="s">
        <v>12</v>
      </c>
      <c r="Q30">
        <f t="shared" si="0"/>
        <v>5.5323721335678773</v>
      </c>
      <c r="R30" t="s">
        <v>12</v>
      </c>
      <c r="S30" s="4">
        <f t="shared" si="1"/>
        <v>9.0909090909090912E-2</v>
      </c>
      <c r="T30" t="s">
        <v>13</v>
      </c>
    </row>
    <row r="31" spans="6:20">
      <c r="K31">
        <v>499300</v>
      </c>
      <c r="L31" t="s">
        <v>12</v>
      </c>
      <c r="M31">
        <v>9.4</v>
      </c>
      <c r="N31" t="s">
        <v>12</v>
      </c>
      <c r="O31">
        <v>0.5</v>
      </c>
      <c r="P31" t="s">
        <v>12</v>
      </c>
      <c r="Q31">
        <f t="shared" si="0"/>
        <v>5.6983615660551097</v>
      </c>
      <c r="R31" t="s">
        <v>12</v>
      </c>
      <c r="S31" s="4">
        <f t="shared" si="1"/>
        <v>5.3191489361702128E-2</v>
      </c>
      <c r="T31" t="s">
        <v>13</v>
      </c>
    </row>
    <row r="32" spans="6:20">
      <c r="K32">
        <v>655700</v>
      </c>
      <c r="L32" t="s">
        <v>12</v>
      </c>
      <c r="M32">
        <v>8.6</v>
      </c>
      <c r="N32" t="s">
        <v>12</v>
      </c>
      <c r="O32">
        <v>0.4</v>
      </c>
      <c r="P32" t="s">
        <v>12</v>
      </c>
      <c r="Q32">
        <f t="shared" si="0"/>
        <v>5.8167051836665156</v>
      </c>
      <c r="R32" t="s">
        <v>12</v>
      </c>
      <c r="S32" s="4">
        <f t="shared" si="1"/>
        <v>4.651162790697675E-2</v>
      </c>
      <c r="T32" t="s">
        <v>13</v>
      </c>
    </row>
    <row r="33" spans="11:20">
      <c r="K33">
        <v>781700</v>
      </c>
      <c r="L33" t="s">
        <v>12</v>
      </c>
      <c r="M33">
        <v>8</v>
      </c>
      <c r="N33" t="s">
        <v>12</v>
      </c>
      <c r="O33">
        <v>0.3</v>
      </c>
      <c r="P33" t="s">
        <v>12</v>
      </c>
      <c r="Q33">
        <f t="shared" si="0"/>
        <v>5.8930401119571183</v>
      </c>
      <c r="R33" t="s">
        <v>12</v>
      </c>
      <c r="S33" s="4">
        <f t="shared" si="1"/>
        <v>3.7499999999999999E-2</v>
      </c>
      <c r="T33" t="s">
        <v>13</v>
      </c>
    </row>
  </sheetData>
  <mergeCells count="3">
    <mergeCell ref="F2:I2"/>
    <mergeCell ref="K2:S2"/>
    <mergeCell ref="A2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0962D-16D9-4D76-B31E-23F1AE9C9817}">
  <dimension ref="A1:D12"/>
  <sheetViews>
    <sheetView workbookViewId="0">
      <selection activeCell="E17" sqref="E17"/>
    </sheetView>
  </sheetViews>
  <sheetFormatPr defaultRowHeight="14.4"/>
  <cols>
    <col min="4" max="4" width="8.6640625" customWidth="1"/>
    <col min="11" max="11" width="9.44140625" bestFit="1" customWidth="1"/>
  </cols>
  <sheetData>
    <row r="1" spans="1:4">
      <c r="A1" t="s">
        <v>7</v>
      </c>
      <c r="B1" t="s">
        <v>12</v>
      </c>
      <c r="C1" t="s">
        <v>17</v>
      </c>
      <c r="D1" t="s">
        <v>13</v>
      </c>
    </row>
    <row r="2" spans="1:4">
      <c r="A2" s="1">
        <v>1.34</v>
      </c>
      <c r="B2" s="1" t="s">
        <v>12</v>
      </c>
      <c r="C2" s="1">
        <v>4.0199999999999996</v>
      </c>
      <c r="D2" t="s">
        <v>13</v>
      </c>
    </row>
    <row r="3" spans="1:4">
      <c r="A3" s="1">
        <v>1.67</v>
      </c>
      <c r="B3" t="s">
        <v>12</v>
      </c>
      <c r="C3" s="1">
        <v>5.03</v>
      </c>
      <c r="D3" t="s">
        <v>13</v>
      </c>
    </row>
    <row r="4" spans="1:4">
      <c r="A4" s="1">
        <v>1.87</v>
      </c>
      <c r="B4" s="1" t="s">
        <v>12</v>
      </c>
      <c r="C4" s="1">
        <v>5.61</v>
      </c>
      <c r="D4" t="s">
        <v>13</v>
      </c>
    </row>
    <row r="5" spans="1:4">
      <c r="A5" s="1">
        <v>2.02</v>
      </c>
      <c r="B5" t="s">
        <v>12</v>
      </c>
      <c r="C5" s="1">
        <v>6.08</v>
      </c>
      <c r="D5" t="s">
        <v>13</v>
      </c>
    </row>
    <row r="6" spans="1:4">
      <c r="A6" s="1">
        <v>2.21</v>
      </c>
      <c r="B6" s="1" t="s">
        <v>12</v>
      </c>
      <c r="C6" s="1">
        <v>6.64</v>
      </c>
      <c r="D6" t="s">
        <v>13</v>
      </c>
    </row>
    <row r="7" spans="1:4">
      <c r="A7" s="1">
        <v>2.4</v>
      </c>
      <c r="B7" t="s">
        <v>12</v>
      </c>
      <c r="C7" s="1">
        <v>7.23</v>
      </c>
      <c r="D7" t="s">
        <v>13</v>
      </c>
    </row>
    <row r="8" spans="1:4">
      <c r="A8" s="1">
        <v>2.73</v>
      </c>
      <c r="B8" s="1" t="s">
        <v>12</v>
      </c>
      <c r="C8" s="1">
        <v>8.2200000000000006</v>
      </c>
      <c r="D8" t="s">
        <v>13</v>
      </c>
    </row>
    <row r="9" spans="1:4">
      <c r="A9" s="1">
        <v>2.99</v>
      </c>
      <c r="B9" t="s">
        <v>12</v>
      </c>
      <c r="C9" s="1">
        <v>9.01</v>
      </c>
      <c r="D9" t="s">
        <v>13</v>
      </c>
    </row>
    <row r="10" spans="1:4">
      <c r="A10" s="1">
        <v>3.19</v>
      </c>
      <c r="B10" s="1" t="s">
        <v>12</v>
      </c>
      <c r="C10" s="1">
        <v>9.6</v>
      </c>
      <c r="D10" t="s">
        <v>13</v>
      </c>
    </row>
    <row r="11" spans="1:4">
      <c r="A11" s="1">
        <v>3.42</v>
      </c>
      <c r="B11" t="s">
        <v>12</v>
      </c>
      <c r="C11" s="1">
        <v>10.29</v>
      </c>
      <c r="D11" t="s">
        <v>13</v>
      </c>
    </row>
    <row r="12" spans="1:4">
      <c r="A12" s="1">
        <v>3.64</v>
      </c>
      <c r="B12" s="1" t="s">
        <v>12</v>
      </c>
      <c r="C12" s="1">
        <v>10.95</v>
      </c>
      <c r="D12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9DB70-F4B3-4C39-A2C7-57FFCFC02446}">
  <dimension ref="A1:J26"/>
  <sheetViews>
    <sheetView topLeftCell="A11" workbookViewId="0">
      <selection activeCell="G17" sqref="G17:G26"/>
    </sheetView>
  </sheetViews>
  <sheetFormatPr defaultRowHeight="14.4"/>
  <cols>
    <col min="5" max="5" width="10.44140625" customWidth="1"/>
    <col min="7" max="7" width="14" customWidth="1"/>
    <col min="8" max="8" width="11.6640625" customWidth="1"/>
    <col min="9" max="9" width="12.109375" customWidth="1"/>
  </cols>
  <sheetData>
    <row r="1" spans="1:10">
      <c r="A1" s="5" t="s">
        <v>19</v>
      </c>
      <c r="B1" s="5"/>
      <c r="C1" s="5"/>
      <c r="D1" s="5"/>
      <c r="E1" s="5"/>
      <c r="F1" s="5"/>
      <c r="G1" s="5"/>
      <c r="H1" s="3"/>
    </row>
    <row r="2" spans="1:10">
      <c r="A2" t="s">
        <v>7</v>
      </c>
      <c r="B2" t="s">
        <v>12</v>
      </c>
      <c r="C2" t="s">
        <v>17</v>
      </c>
      <c r="D2" t="s">
        <v>12</v>
      </c>
      <c r="F2" t="s">
        <v>12</v>
      </c>
      <c r="G2" t="s">
        <v>21</v>
      </c>
      <c r="H2" t="s">
        <v>12</v>
      </c>
      <c r="I2" t="s">
        <v>22</v>
      </c>
      <c r="J2" t="s">
        <v>13</v>
      </c>
    </row>
    <row r="3" spans="1:10">
      <c r="A3" s="1">
        <v>1.8</v>
      </c>
      <c r="B3" t="s">
        <v>12</v>
      </c>
      <c r="C3" s="1">
        <v>1.88</v>
      </c>
      <c r="D3" t="s">
        <v>12</v>
      </c>
      <c r="E3" s="1">
        <v>0.16</v>
      </c>
      <c r="F3" t="s">
        <v>12</v>
      </c>
      <c r="G3" s="1">
        <f>C3-A3</f>
        <v>7.9999999999999849E-2</v>
      </c>
      <c r="H3" t="s">
        <v>12</v>
      </c>
      <c r="I3" s="1">
        <f>2*G3</f>
        <v>0.1599999999999997</v>
      </c>
      <c r="J3" t="s">
        <v>13</v>
      </c>
    </row>
    <row r="4" spans="1:10">
      <c r="A4" s="1">
        <v>1.94</v>
      </c>
      <c r="B4" t="s">
        <v>12</v>
      </c>
      <c r="C4" s="1">
        <v>2.14</v>
      </c>
      <c r="D4" t="s">
        <v>12</v>
      </c>
      <c r="E4" s="1">
        <v>1.41</v>
      </c>
      <c r="F4" t="s">
        <v>12</v>
      </c>
      <c r="G4" s="1">
        <f t="shared" ref="G4:G12" si="0">C4-A4</f>
        <v>0.20000000000000018</v>
      </c>
      <c r="H4" t="s">
        <v>12</v>
      </c>
      <c r="I4" s="1">
        <f t="shared" ref="I4:I12" si="1">2*G4</f>
        <v>0.40000000000000036</v>
      </c>
      <c r="J4" t="s">
        <v>13</v>
      </c>
    </row>
    <row r="5" spans="1:10">
      <c r="A5" s="1">
        <v>1.94</v>
      </c>
      <c r="B5" t="s">
        <v>12</v>
      </c>
      <c r="C5" s="1">
        <v>2.44</v>
      </c>
      <c r="D5" t="s">
        <v>12</v>
      </c>
      <c r="E5" s="1">
        <v>1.99</v>
      </c>
      <c r="F5" t="s">
        <v>12</v>
      </c>
      <c r="G5" s="1">
        <f t="shared" si="0"/>
        <v>0.5</v>
      </c>
      <c r="H5" t="s">
        <v>12</v>
      </c>
      <c r="I5" s="1">
        <f t="shared" si="1"/>
        <v>1</v>
      </c>
      <c r="J5" t="s">
        <v>13</v>
      </c>
    </row>
    <row r="6" spans="1:10">
      <c r="A6" s="1">
        <v>1.94</v>
      </c>
      <c r="B6" t="s">
        <v>12</v>
      </c>
      <c r="C6" s="1">
        <v>2.5499999999999998</v>
      </c>
      <c r="D6" t="s">
        <v>12</v>
      </c>
      <c r="E6" s="1">
        <v>1.24</v>
      </c>
      <c r="F6" t="s">
        <v>12</v>
      </c>
      <c r="G6" s="1">
        <f t="shared" si="0"/>
        <v>0.60999999999999988</v>
      </c>
      <c r="H6" t="s">
        <v>12</v>
      </c>
      <c r="I6" s="1">
        <f t="shared" si="1"/>
        <v>1.2199999999999998</v>
      </c>
      <c r="J6" t="s">
        <v>13</v>
      </c>
    </row>
    <row r="7" spans="1:10">
      <c r="A7" s="1">
        <v>1.94</v>
      </c>
      <c r="B7" t="s">
        <v>12</v>
      </c>
      <c r="C7" s="1">
        <v>2.7</v>
      </c>
      <c r="D7" t="s">
        <v>12</v>
      </c>
      <c r="E7" s="1">
        <v>1.57</v>
      </c>
      <c r="F7" t="s">
        <v>12</v>
      </c>
      <c r="G7" s="1">
        <f t="shared" si="0"/>
        <v>0.76000000000000023</v>
      </c>
      <c r="H7" t="s">
        <v>12</v>
      </c>
      <c r="I7" s="1">
        <f t="shared" si="1"/>
        <v>1.5200000000000005</v>
      </c>
      <c r="J7" t="s">
        <v>13</v>
      </c>
    </row>
    <row r="8" spans="1:10">
      <c r="A8" s="1">
        <v>1.94</v>
      </c>
      <c r="B8" t="s">
        <v>12</v>
      </c>
      <c r="C8" s="1">
        <v>2.68</v>
      </c>
      <c r="D8" t="s">
        <v>12</v>
      </c>
      <c r="E8" s="1">
        <v>1.92</v>
      </c>
      <c r="F8" t="s">
        <v>12</v>
      </c>
      <c r="G8" s="1">
        <f t="shared" si="0"/>
        <v>0.74000000000000021</v>
      </c>
      <c r="H8" t="s">
        <v>12</v>
      </c>
      <c r="I8" s="1">
        <f t="shared" si="1"/>
        <v>1.4800000000000004</v>
      </c>
      <c r="J8" t="s">
        <v>13</v>
      </c>
    </row>
    <row r="9" spans="1:10">
      <c r="A9" s="1">
        <v>1.77</v>
      </c>
      <c r="B9" t="s">
        <v>12</v>
      </c>
      <c r="C9" s="1">
        <v>3</v>
      </c>
      <c r="D9" t="s">
        <v>12</v>
      </c>
      <c r="E9" s="1">
        <v>2.5099999999999998</v>
      </c>
      <c r="F9" t="s">
        <v>12</v>
      </c>
      <c r="G9" s="1">
        <f t="shared" si="0"/>
        <v>1.23</v>
      </c>
      <c r="H9" t="s">
        <v>12</v>
      </c>
      <c r="I9" s="1">
        <f t="shared" si="1"/>
        <v>2.46</v>
      </c>
      <c r="J9" t="s">
        <v>13</v>
      </c>
    </row>
    <row r="10" spans="1:10">
      <c r="A10" s="1">
        <v>1.65</v>
      </c>
      <c r="B10" t="s">
        <v>12</v>
      </c>
      <c r="C10" s="1">
        <v>3.05</v>
      </c>
      <c r="D10" t="s">
        <v>12</v>
      </c>
      <c r="E10" s="1">
        <v>2.83</v>
      </c>
      <c r="F10" t="s">
        <v>12</v>
      </c>
      <c r="G10" s="1">
        <f t="shared" si="0"/>
        <v>1.4</v>
      </c>
      <c r="H10" t="s">
        <v>12</v>
      </c>
      <c r="I10" s="1">
        <f t="shared" si="1"/>
        <v>2.8</v>
      </c>
      <c r="J10" t="s">
        <v>13</v>
      </c>
    </row>
    <row r="11" spans="1:10">
      <c r="A11" s="1">
        <v>1.37</v>
      </c>
      <c r="B11" t="s">
        <v>12</v>
      </c>
      <c r="C11" s="1">
        <v>3.25</v>
      </c>
      <c r="D11" t="s">
        <v>12</v>
      </c>
      <c r="E11" s="1">
        <v>3.82</v>
      </c>
      <c r="F11" t="s">
        <v>12</v>
      </c>
      <c r="G11" s="1">
        <f t="shared" si="0"/>
        <v>1.88</v>
      </c>
      <c r="H11" t="s">
        <v>12</v>
      </c>
      <c r="I11" s="1">
        <f t="shared" si="1"/>
        <v>3.76</v>
      </c>
      <c r="J11" t="s">
        <v>13</v>
      </c>
    </row>
    <row r="12" spans="1:10">
      <c r="A12" s="1">
        <v>1.37</v>
      </c>
      <c r="B12" t="s">
        <v>12</v>
      </c>
      <c r="C12" s="1">
        <v>2.41</v>
      </c>
      <c r="D12" t="s">
        <v>12</v>
      </c>
      <c r="E12" s="1">
        <v>4.1399999999999997</v>
      </c>
      <c r="F12" t="s">
        <v>12</v>
      </c>
      <c r="G12" s="1">
        <f t="shared" si="0"/>
        <v>1.04</v>
      </c>
      <c r="H12" t="s">
        <v>12</v>
      </c>
      <c r="I12" s="1">
        <f t="shared" si="1"/>
        <v>2.08</v>
      </c>
      <c r="J12" t="s">
        <v>13</v>
      </c>
    </row>
    <row r="13" spans="1:10">
      <c r="G13" s="1"/>
    </row>
    <row r="15" spans="1:10">
      <c r="A15" s="5" t="s">
        <v>20</v>
      </c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t="s">
        <v>7</v>
      </c>
      <c r="B16" t="s">
        <v>12</v>
      </c>
      <c r="C16" t="s">
        <v>17</v>
      </c>
      <c r="D16" t="s">
        <v>12</v>
      </c>
      <c r="E16" t="s">
        <v>21</v>
      </c>
      <c r="F16" t="s">
        <v>12</v>
      </c>
      <c r="G16" t="s">
        <v>18</v>
      </c>
      <c r="H16" t="s">
        <v>13</v>
      </c>
    </row>
    <row r="17" spans="1:8">
      <c r="A17" s="1">
        <v>1.95</v>
      </c>
      <c r="B17" t="s">
        <v>12</v>
      </c>
      <c r="C17" s="1">
        <v>3.19</v>
      </c>
      <c r="D17" t="s">
        <v>12</v>
      </c>
      <c r="E17" s="1">
        <v>1.24</v>
      </c>
      <c r="F17" t="s">
        <v>12</v>
      </c>
      <c r="G17" s="6">
        <v>2.391</v>
      </c>
      <c r="H17" t="s">
        <v>13</v>
      </c>
    </row>
    <row r="18" spans="1:8">
      <c r="A18" s="1">
        <v>1.95</v>
      </c>
      <c r="B18" t="s">
        <v>12</v>
      </c>
      <c r="C18" s="1">
        <v>3.6</v>
      </c>
      <c r="D18" t="s">
        <v>12</v>
      </c>
      <c r="E18" s="1">
        <v>1.65</v>
      </c>
      <c r="F18" t="s">
        <v>12</v>
      </c>
      <c r="G18" s="6">
        <v>3.2269999999999999</v>
      </c>
      <c r="H18" t="s">
        <v>13</v>
      </c>
    </row>
    <row r="19" spans="1:8">
      <c r="A19" s="1">
        <v>1.95</v>
      </c>
      <c r="B19" t="s">
        <v>12</v>
      </c>
      <c r="C19" s="1">
        <v>4.03</v>
      </c>
      <c r="D19" t="s">
        <v>12</v>
      </c>
      <c r="E19" s="1">
        <v>2.08</v>
      </c>
      <c r="F19" t="s">
        <v>12</v>
      </c>
      <c r="G19" s="6">
        <v>4.05</v>
      </c>
      <c r="H19" t="s">
        <v>13</v>
      </c>
    </row>
    <row r="20" spans="1:8">
      <c r="A20" s="1">
        <v>1.95</v>
      </c>
      <c r="B20" t="s">
        <v>12</v>
      </c>
      <c r="C20" s="1">
        <v>4.26</v>
      </c>
      <c r="D20" t="s">
        <v>12</v>
      </c>
      <c r="E20" s="1">
        <v>2.31</v>
      </c>
      <c r="F20" t="s">
        <v>12</v>
      </c>
      <c r="G20" s="6">
        <v>4.5199999999999996</v>
      </c>
      <c r="H20" t="s">
        <v>13</v>
      </c>
    </row>
    <row r="21" spans="1:8">
      <c r="A21" s="1">
        <v>1.95</v>
      </c>
      <c r="B21" t="s">
        <v>12</v>
      </c>
      <c r="C21" s="1">
        <v>4.7699999999999996</v>
      </c>
      <c r="D21" t="s">
        <v>12</v>
      </c>
      <c r="E21" s="1">
        <v>2.82</v>
      </c>
      <c r="F21" t="s">
        <v>12</v>
      </c>
      <c r="G21" s="6">
        <v>5.56</v>
      </c>
      <c r="H21" t="s">
        <v>13</v>
      </c>
    </row>
    <row r="22" spans="1:8">
      <c r="A22" s="1">
        <v>1.3</v>
      </c>
      <c r="B22" t="s">
        <v>12</v>
      </c>
      <c r="C22" s="1">
        <v>3.9</v>
      </c>
      <c r="D22" t="s">
        <v>12</v>
      </c>
      <c r="E22" s="1">
        <v>2.6</v>
      </c>
      <c r="F22" t="s">
        <v>12</v>
      </c>
      <c r="G22" s="6">
        <v>5.14</v>
      </c>
      <c r="H22" t="s">
        <v>13</v>
      </c>
    </row>
    <row r="23" spans="1:8">
      <c r="A23" s="1">
        <v>1.73</v>
      </c>
      <c r="B23" t="s">
        <v>12</v>
      </c>
      <c r="C23" s="1">
        <v>3.9</v>
      </c>
      <c r="D23" t="s">
        <v>12</v>
      </c>
      <c r="E23" s="1">
        <v>2.17</v>
      </c>
      <c r="F23" t="s">
        <v>12</v>
      </c>
      <c r="G23" s="6">
        <v>4.2699999999999996</v>
      </c>
      <c r="H23" t="s">
        <v>13</v>
      </c>
    </row>
    <row r="24" spans="1:8">
      <c r="A24" s="1">
        <v>1.99</v>
      </c>
      <c r="B24" t="s">
        <v>12</v>
      </c>
      <c r="C24" s="1">
        <v>3.9</v>
      </c>
      <c r="D24" t="s">
        <v>12</v>
      </c>
      <c r="E24" s="1">
        <v>1.91</v>
      </c>
      <c r="F24" t="s">
        <v>12</v>
      </c>
      <c r="G24" s="6">
        <v>3.72</v>
      </c>
      <c r="H24" t="s">
        <v>13</v>
      </c>
    </row>
    <row r="25" spans="1:8">
      <c r="A25" s="1">
        <v>2.19</v>
      </c>
      <c r="B25" t="s">
        <v>12</v>
      </c>
      <c r="C25" s="1">
        <v>3.9</v>
      </c>
      <c r="D25" t="s">
        <v>12</v>
      </c>
      <c r="E25" s="1">
        <v>1.71</v>
      </c>
      <c r="F25" t="s">
        <v>12</v>
      </c>
      <c r="G25" s="6">
        <v>3.31</v>
      </c>
      <c r="H25" t="s">
        <v>13</v>
      </c>
    </row>
    <row r="26" spans="1:8">
      <c r="A26" s="1">
        <v>4.4400000000000004</v>
      </c>
      <c r="B26" t="s">
        <v>12</v>
      </c>
      <c r="C26" s="1">
        <v>3.9</v>
      </c>
      <c r="D26" t="s">
        <v>12</v>
      </c>
      <c r="E26" s="1">
        <v>1.46</v>
      </c>
      <c r="F26" t="s">
        <v>12</v>
      </c>
      <c r="G26" s="6">
        <v>2.8</v>
      </c>
      <c r="H26" t="s">
        <v>13</v>
      </c>
    </row>
  </sheetData>
  <mergeCells count="2">
    <mergeCell ref="A1:G1"/>
    <mergeCell ref="A15:J1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71B05-044B-4265-A906-CB185A78AC4D}">
  <dimension ref="A1:M34"/>
  <sheetViews>
    <sheetView workbookViewId="0">
      <selection activeCell="Q12" sqref="Q12"/>
    </sheetView>
  </sheetViews>
  <sheetFormatPr defaultRowHeight="14.4"/>
  <cols>
    <col min="1" max="1" width="10.33203125" customWidth="1"/>
    <col min="2" max="2" width="5" customWidth="1"/>
    <col min="3" max="3" width="9.77734375" customWidth="1"/>
    <col min="4" max="4" width="3.6640625" customWidth="1"/>
    <col min="6" max="6" width="4.5546875" customWidth="1"/>
    <col min="7" max="7" width="17.44140625" customWidth="1"/>
    <col min="8" max="8" width="4.109375" customWidth="1"/>
    <col min="9" max="9" width="14.21875" customWidth="1"/>
    <col min="10" max="10" width="3.88671875" customWidth="1"/>
  </cols>
  <sheetData>
    <row r="1" spans="1:13">
      <c r="A1" t="s">
        <v>23</v>
      </c>
      <c r="B1" t="s">
        <v>12</v>
      </c>
      <c r="C1" t="s">
        <v>6</v>
      </c>
      <c r="D1" t="s">
        <v>12</v>
      </c>
      <c r="E1" t="s">
        <v>18</v>
      </c>
      <c r="F1" t="s">
        <v>12</v>
      </c>
      <c r="G1" t="s">
        <v>24</v>
      </c>
      <c r="H1" t="s">
        <v>12</v>
      </c>
      <c r="I1" t="s">
        <v>25</v>
      </c>
      <c r="J1" t="s">
        <v>12</v>
      </c>
      <c r="K1" t="s">
        <v>10</v>
      </c>
      <c r="L1" t="s">
        <v>13</v>
      </c>
      <c r="M1" t="s">
        <v>26</v>
      </c>
    </row>
    <row r="2" spans="1:13">
      <c r="A2">
        <v>5.04</v>
      </c>
      <c r="B2" t="s">
        <v>12</v>
      </c>
      <c r="C2">
        <v>11.44</v>
      </c>
      <c r="D2" t="s">
        <v>12</v>
      </c>
      <c r="E2">
        <v>-4.96</v>
      </c>
      <c r="F2" t="s">
        <v>12</v>
      </c>
      <c r="G2">
        <v>71.88</v>
      </c>
      <c r="H2" t="s">
        <v>12</v>
      </c>
      <c r="I2">
        <f>LN(G2)</f>
        <v>4.2749980619153582</v>
      </c>
      <c r="J2" t="s">
        <v>12</v>
      </c>
      <c r="K2">
        <v>-0.98409999999999997</v>
      </c>
      <c r="L2" t="s">
        <v>13</v>
      </c>
      <c r="M2">
        <f>-1/(1+EXP(2*I2)*10^(-6))^(1/2)</f>
        <v>-0.99742660057099297</v>
      </c>
    </row>
    <row r="3" spans="1:13">
      <c r="A3">
        <v>4.88</v>
      </c>
      <c r="B3" t="s">
        <v>12</v>
      </c>
      <c r="C3">
        <v>37.590000000000003</v>
      </c>
      <c r="D3" t="s">
        <v>12</v>
      </c>
      <c r="E3">
        <v>-4.6399999999999997</v>
      </c>
      <c r="F3" t="s">
        <v>12</v>
      </c>
      <c r="G3">
        <v>236.18</v>
      </c>
      <c r="H3" t="s">
        <v>12</v>
      </c>
      <c r="I3">
        <f t="shared" ref="I3:I34" si="0">LN(G3)</f>
        <v>5.4645942261731353</v>
      </c>
      <c r="J3" t="s">
        <v>12</v>
      </c>
      <c r="K3">
        <v>-0.95079999999999998</v>
      </c>
      <c r="L3" t="s">
        <v>13</v>
      </c>
      <c r="M3">
        <f t="shared" ref="M3:M34" si="1">-1/(1+EXP(2*I3)*10^(-6))^(1/2)</f>
        <v>-0.97322460569312141</v>
      </c>
    </row>
    <row r="4" spans="1:13">
      <c r="A4">
        <v>5.12</v>
      </c>
      <c r="B4" t="s">
        <v>12</v>
      </c>
      <c r="C4">
        <v>83.3</v>
      </c>
      <c r="D4" t="s">
        <v>12</v>
      </c>
      <c r="E4">
        <v>-4.4800000000000004</v>
      </c>
      <c r="F4" t="s">
        <v>12</v>
      </c>
      <c r="G4">
        <v>523.39</v>
      </c>
      <c r="H4" t="s">
        <v>12</v>
      </c>
      <c r="I4">
        <f t="shared" si="0"/>
        <v>6.2603268840671378</v>
      </c>
      <c r="J4" t="s">
        <v>12</v>
      </c>
      <c r="K4">
        <v>-0.875</v>
      </c>
      <c r="L4" t="s">
        <v>13</v>
      </c>
      <c r="M4">
        <f t="shared" si="1"/>
        <v>-0.88598426437250588</v>
      </c>
    </row>
    <row r="5" spans="1:13">
      <c r="A5">
        <v>5.12</v>
      </c>
      <c r="B5" t="s">
        <v>12</v>
      </c>
      <c r="C5">
        <v>107.5</v>
      </c>
      <c r="D5" t="s">
        <v>12</v>
      </c>
      <c r="E5">
        <v>-4.16</v>
      </c>
      <c r="F5" t="s">
        <v>12</v>
      </c>
      <c r="G5">
        <v>675.44</v>
      </c>
      <c r="H5" t="s">
        <v>12</v>
      </c>
      <c r="I5">
        <f t="shared" si="0"/>
        <v>6.515364330361245</v>
      </c>
      <c r="J5" t="s">
        <v>12</v>
      </c>
      <c r="K5">
        <v>-0.8125</v>
      </c>
      <c r="L5" t="s">
        <v>13</v>
      </c>
      <c r="M5">
        <f t="shared" si="1"/>
        <v>-0.8286795557075749</v>
      </c>
    </row>
    <row r="6" spans="1:13">
      <c r="A6">
        <v>5.12</v>
      </c>
      <c r="B6" t="s">
        <v>12</v>
      </c>
      <c r="C6">
        <v>128.19999999999999</v>
      </c>
      <c r="D6" t="s">
        <v>12</v>
      </c>
      <c r="E6">
        <v>-4</v>
      </c>
      <c r="F6" t="s">
        <v>12</v>
      </c>
      <c r="G6">
        <v>805.5</v>
      </c>
      <c r="H6" t="s">
        <v>12</v>
      </c>
      <c r="I6">
        <f t="shared" si="0"/>
        <v>6.6914632026170286</v>
      </c>
      <c r="J6" t="s">
        <v>12</v>
      </c>
      <c r="K6">
        <v>-0.78129999999999999</v>
      </c>
      <c r="L6" t="s">
        <v>13</v>
      </c>
      <c r="M6">
        <f t="shared" si="1"/>
        <v>-0.77877504525923591</v>
      </c>
    </row>
    <row r="7" spans="1:13">
      <c r="A7">
        <v>5.04</v>
      </c>
      <c r="B7" t="s">
        <v>12</v>
      </c>
      <c r="C7">
        <v>148.9</v>
      </c>
      <c r="D7" t="s">
        <v>12</v>
      </c>
      <c r="E7">
        <v>-3.68</v>
      </c>
      <c r="F7" t="s">
        <v>12</v>
      </c>
      <c r="G7">
        <v>935.57</v>
      </c>
      <c r="H7" t="s">
        <v>12</v>
      </c>
      <c r="I7">
        <f t="shared" si="0"/>
        <v>6.8411559692108952</v>
      </c>
      <c r="J7" t="s">
        <v>12</v>
      </c>
      <c r="K7">
        <v>-0.73019999999999996</v>
      </c>
      <c r="L7" t="s">
        <v>13</v>
      </c>
      <c r="M7">
        <f t="shared" si="1"/>
        <v>-0.73024003512046098</v>
      </c>
    </row>
    <row r="8" spans="1:13">
      <c r="A8">
        <v>5.12</v>
      </c>
      <c r="B8" t="s">
        <v>12</v>
      </c>
      <c r="C8">
        <v>200</v>
      </c>
      <c r="D8" t="s">
        <v>12</v>
      </c>
      <c r="E8">
        <v>-3.2</v>
      </c>
      <c r="F8" t="s">
        <v>12</v>
      </c>
      <c r="G8">
        <v>1256.6400000000001</v>
      </c>
      <c r="H8" t="s">
        <v>12</v>
      </c>
      <c r="I8">
        <f t="shared" si="0"/>
        <v>7.1361967713896446</v>
      </c>
      <c r="J8" t="s">
        <v>12</v>
      </c>
      <c r="K8">
        <v>-0.625</v>
      </c>
      <c r="L8" t="s">
        <v>13</v>
      </c>
      <c r="M8">
        <f t="shared" si="1"/>
        <v>-0.62267610077545243</v>
      </c>
    </row>
    <row r="9" spans="1:13">
      <c r="A9">
        <v>5.04</v>
      </c>
      <c r="B9" t="s">
        <v>12</v>
      </c>
      <c r="C9">
        <v>250</v>
      </c>
      <c r="D9" t="s">
        <v>12</v>
      </c>
      <c r="E9">
        <v>-2.72</v>
      </c>
      <c r="F9" t="s">
        <v>12</v>
      </c>
      <c r="G9">
        <v>1570.8</v>
      </c>
      <c r="H9" t="s">
        <v>12</v>
      </c>
      <c r="I9">
        <f t="shared" si="0"/>
        <v>7.3593403227038543</v>
      </c>
      <c r="J9" t="s">
        <v>12</v>
      </c>
      <c r="K9">
        <v>-0.53969999999999996</v>
      </c>
      <c r="L9" t="s">
        <v>13</v>
      </c>
      <c r="M9">
        <f t="shared" si="1"/>
        <v>-0.53702837851504803</v>
      </c>
    </row>
    <row r="10" spans="1:13">
      <c r="A10">
        <v>4.96</v>
      </c>
      <c r="B10" t="s">
        <v>12</v>
      </c>
      <c r="C10">
        <v>306.2</v>
      </c>
      <c r="D10" t="s">
        <v>12</v>
      </c>
      <c r="E10">
        <v>-2.4</v>
      </c>
      <c r="F10" t="s">
        <v>12</v>
      </c>
      <c r="G10">
        <v>1923.91</v>
      </c>
      <c r="H10" t="s">
        <v>12</v>
      </c>
      <c r="I10">
        <f t="shared" si="0"/>
        <v>7.562114852584771</v>
      </c>
      <c r="J10" t="s">
        <v>12</v>
      </c>
      <c r="K10">
        <v>-0.4839</v>
      </c>
      <c r="L10" t="s">
        <v>13</v>
      </c>
      <c r="M10">
        <f t="shared" si="1"/>
        <v>-0.46119546406429002</v>
      </c>
    </row>
    <row r="11" spans="1:13">
      <c r="A11">
        <v>5.28</v>
      </c>
      <c r="B11" t="s">
        <v>12</v>
      </c>
      <c r="C11">
        <v>425</v>
      </c>
      <c r="D11" t="s">
        <v>12</v>
      </c>
      <c r="E11">
        <v>-1.92</v>
      </c>
      <c r="F11" t="s">
        <v>12</v>
      </c>
      <c r="G11">
        <v>2670.35</v>
      </c>
      <c r="H11" t="s">
        <v>12</v>
      </c>
      <c r="I11">
        <f t="shared" si="0"/>
        <v>7.8899648289455797</v>
      </c>
      <c r="J11" t="s">
        <v>12</v>
      </c>
      <c r="K11">
        <v>-0.36359999999999998</v>
      </c>
      <c r="L11" t="s">
        <v>13</v>
      </c>
      <c r="M11">
        <f t="shared" si="1"/>
        <v>-0.350698723730208</v>
      </c>
    </row>
    <row r="12" spans="1:13">
      <c r="A12">
        <v>5.28</v>
      </c>
      <c r="B12" t="s">
        <v>12</v>
      </c>
      <c r="C12">
        <v>553.1</v>
      </c>
      <c r="D12" t="s">
        <v>12</v>
      </c>
      <c r="E12">
        <v>-1.6</v>
      </c>
      <c r="F12" t="s">
        <v>12</v>
      </c>
      <c r="G12">
        <v>3475.23</v>
      </c>
      <c r="H12" t="s">
        <v>12</v>
      </c>
      <c r="I12">
        <f t="shared" si="0"/>
        <v>8.1534159428589863</v>
      </c>
      <c r="J12" t="s">
        <v>12</v>
      </c>
      <c r="K12">
        <v>-0.30299999999999999</v>
      </c>
      <c r="L12" t="s">
        <v>13</v>
      </c>
      <c r="M12">
        <f t="shared" si="1"/>
        <v>-0.27652998240157117</v>
      </c>
    </row>
    <row r="13" spans="1:13">
      <c r="A13">
        <v>5.28</v>
      </c>
      <c r="B13" t="s">
        <v>12</v>
      </c>
      <c r="C13">
        <v>606.79999999999995</v>
      </c>
      <c r="D13" t="s">
        <v>12</v>
      </c>
      <c r="E13">
        <v>-1.44</v>
      </c>
      <c r="F13" t="s">
        <v>12</v>
      </c>
      <c r="G13">
        <v>3812.64</v>
      </c>
      <c r="H13" t="s">
        <v>12</v>
      </c>
      <c r="I13">
        <f t="shared" si="0"/>
        <v>8.2460771415529308</v>
      </c>
      <c r="J13" t="s">
        <v>12</v>
      </c>
      <c r="K13">
        <v>-0.2727</v>
      </c>
      <c r="L13" t="s">
        <v>13</v>
      </c>
      <c r="M13">
        <f t="shared" si="1"/>
        <v>-0.25370397170623615</v>
      </c>
    </row>
    <row r="14" spans="1:13">
      <c r="A14">
        <v>5.12</v>
      </c>
      <c r="B14" t="s">
        <v>12</v>
      </c>
      <c r="C14">
        <v>769.2</v>
      </c>
      <c r="D14" t="s">
        <v>12</v>
      </c>
      <c r="E14">
        <v>-1.1200000000000001</v>
      </c>
      <c r="F14" t="s">
        <v>12</v>
      </c>
      <c r="G14">
        <v>4833.03</v>
      </c>
      <c r="H14" t="s">
        <v>12</v>
      </c>
      <c r="I14">
        <f t="shared" si="0"/>
        <v>8.4832288791504613</v>
      </c>
      <c r="J14" t="s">
        <v>12</v>
      </c>
      <c r="K14">
        <v>-0.21879999999999999</v>
      </c>
      <c r="L14" t="s">
        <v>13</v>
      </c>
      <c r="M14">
        <f t="shared" si="1"/>
        <v>-0.20261779805374644</v>
      </c>
    </row>
    <row r="15" spans="1:13">
      <c r="A15">
        <v>5.04</v>
      </c>
      <c r="B15" t="s">
        <v>12</v>
      </c>
      <c r="C15">
        <v>825.4</v>
      </c>
      <c r="D15" t="s">
        <v>12</v>
      </c>
      <c r="E15">
        <v>-1.1200000000000001</v>
      </c>
      <c r="F15" t="s">
        <v>12</v>
      </c>
      <c r="G15">
        <v>5186.1400000000003</v>
      </c>
      <c r="H15" t="s">
        <v>12</v>
      </c>
      <c r="I15">
        <f t="shared" si="0"/>
        <v>8.5537449614920398</v>
      </c>
      <c r="J15" t="s">
        <v>12</v>
      </c>
      <c r="K15">
        <v>-0.22220000000000001</v>
      </c>
      <c r="L15" t="s">
        <v>13</v>
      </c>
      <c r="M15">
        <f t="shared" si="1"/>
        <v>-0.18933402101588598</v>
      </c>
    </row>
    <row r="16" spans="1:13">
      <c r="A16">
        <v>5.12</v>
      </c>
      <c r="B16" t="s">
        <v>12</v>
      </c>
      <c r="C16">
        <v>1062</v>
      </c>
      <c r="D16" t="s">
        <v>12</v>
      </c>
      <c r="E16">
        <v>-0.85</v>
      </c>
      <c r="F16" t="s">
        <v>12</v>
      </c>
      <c r="G16">
        <v>6672.74</v>
      </c>
      <c r="H16" t="s">
        <v>12</v>
      </c>
      <c r="I16">
        <f t="shared" si="0"/>
        <v>8.8057858491593652</v>
      </c>
      <c r="J16" t="s">
        <v>12</v>
      </c>
      <c r="K16">
        <v>-0.16600000000000001</v>
      </c>
      <c r="L16" t="s">
        <v>13</v>
      </c>
      <c r="M16">
        <f t="shared" si="1"/>
        <v>-0.1482084048041942</v>
      </c>
    </row>
    <row r="17" spans="1:13">
      <c r="A17">
        <v>4.96</v>
      </c>
      <c r="B17" t="s">
        <v>12</v>
      </c>
      <c r="C17">
        <v>1701</v>
      </c>
      <c r="D17" t="s">
        <v>12</v>
      </c>
      <c r="E17">
        <v>-0.64</v>
      </c>
      <c r="F17" t="s">
        <v>12</v>
      </c>
      <c r="G17">
        <v>10687.7</v>
      </c>
      <c r="H17" t="s">
        <v>12</v>
      </c>
      <c r="I17">
        <f t="shared" si="0"/>
        <v>9.2768488265202134</v>
      </c>
      <c r="J17" t="s">
        <v>12</v>
      </c>
      <c r="K17">
        <v>-0.129</v>
      </c>
      <c r="L17" t="s">
        <v>13</v>
      </c>
      <c r="M17">
        <f t="shared" si="1"/>
        <v>-9.315861045597805E-2</v>
      </c>
    </row>
    <row r="18" spans="1:13">
      <c r="A18">
        <v>5.2</v>
      </c>
      <c r="B18" t="s">
        <v>12</v>
      </c>
      <c r="C18">
        <v>2041</v>
      </c>
      <c r="D18" t="s">
        <v>12</v>
      </c>
      <c r="E18">
        <v>-0.39200000000000002</v>
      </c>
      <c r="F18" t="s">
        <v>12</v>
      </c>
      <c r="G18">
        <v>12823.98</v>
      </c>
      <c r="H18" t="s">
        <v>12</v>
      </c>
      <c r="I18">
        <f t="shared" si="0"/>
        <v>9.4590721347123772</v>
      </c>
      <c r="J18" t="s">
        <v>12</v>
      </c>
      <c r="K18">
        <v>-7.5399999999999995E-2</v>
      </c>
      <c r="L18" t="s">
        <v>13</v>
      </c>
      <c r="M18">
        <f t="shared" si="1"/>
        <v>-7.7742903563587179E-2</v>
      </c>
    </row>
    <row r="19" spans="1:13">
      <c r="A19">
        <v>4.96</v>
      </c>
      <c r="B19" t="s">
        <v>12</v>
      </c>
      <c r="C19">
        <v>2907</v>
      </c>
      <c r="D19" t="s">
        <v>12</v>
      </c>
      <c r="E19">
        <v>-0.26400000000000001</v>
      </c>
      <c r="F19" t="s">
        <v>12</v>
      </c>
      <c r="G19">
        <v>18265.22</v>
      </c>
      <c r="H19" t="s">
        <v>12</v>
      </c>
      <c r="I19">
        <f t="shared" si="0"/>
        <v>9.8127539840514508</v>
      </c>
      <c r="J19" t="s">
        <v>12</v>
      </c>
      <c r="K19">
        <v>-5.3199999999999997E-2</v>
      </c>
      <c r="L19" t="s">
        <v>13</v>
      </c>
      <c r="M19">
        <f t="shared" si="1"/>
        <v>-5.4666992345346645E-2</v>
      </c>
    </row>
    <row r="20" spans="1:13">
      <c r="A20">
        <v>5.2</v>
      </c>
      <c r="B20" t="s">
        <v>12</v>
      </c>
      <c r="C20">
        <v>4503</v>
      </c>
      <c r="D20" t="s">
        <v>12</v>
      </c>
      <c r="E20">
        <v>-0.184</v>
      </c>
      <c r="F20" t="s">
        <v>12</v>
      </c>
      <c r="G20">
        <v>28293.18</v>
      </c>
      <c r="H20" t="s">
        <v>12</v>
      </c>
      <c r="I20">
        <f t="shared" si="0"/>
        <v>10.250376065189425</v>
      </c>
      <c r="J20" t="s">
        <v>12</v>
      </c>
      <c r="K20">
        <v>-3.5400000000000001E-2</v>
      </c>
      <c r="L20" t="s">
        <v>13</v>
      </c>
      <c r="M20">
        <f t="shared" si="1"/>
        <v>-3.5322151066806681E-2</v>
      </c>
    </row>
    <row r="21" spans="1:13">
      <c r="A21">
        <v>5.28</v>
      </c>
      <c r="B21" t="s">
        <v>12</v>
      </c>
      <c r="C21">
        <v>5280</v>
      </c>
      <c r="D21" t="s">
        <v>12</v>
      </c>
      <c r="E21">
        <v>-0.16800000000000001</v>
      </c>
      <c r="F21" t="s">
        <v>12</v>
      </c>
      <c r="G21">
        <v>33175.22</v>
      </c>
      <c r="H21" t="s">
        <v>12</v>
      </c>
      <c r="I21">
        <f t="shared" si="0"/>
        <v>10.409558490678043</v>
      </c>
      <c r="J21" t="s">
        <v>12</v>
      </c>
      <c r="K21">
        <v>-3.1800000000000002E-2</v>
      </c>
      <c r="L21" t="s">
        <v>13</v>
      </c>
      <c r="M21">
        <f t="shared" si="1"/>
        <v>-3.0129295592311638E-2</v>
      </c>
    </row>
    <row r="22" spans="1:13">
      <c r="A22">
        <v>5.28</v>
      </c>
      <c r="B22" t="s">
        <v>12</v>
      </c>
      <c r="C22">
        <v>6329</v>
      </c>
      <c r="D22" t="s">
        <v>12</v>
      </c>
      <c r="E22">
        <v>-0.13</v>
      </c>
      <c r="F22" t="s">
        <v>12</v>
      </c>
      <c r="G22">
        <v>39766.28</v>
      </c>
      <c r="H22" t="s">
        <v>12</v>
      </c>
      <c r="I22">
        <f t="shared" si="0"/>
        <v>10.590774595984204</v>
      </c>
      <c r="J22" t="s">
        <v>12</v>
      </c>
      <c r="K22">
        <v>-2.46E-2</v>
      </c>
      <c r="L22" t="s">
        <v>13</v>
      </c>
      <c r="M22">
        <f t="shared" si="1"/>
        <v>-2.5138986240266423E-2</v>
      </c>
    </row>
    <row r="23" spans="1:13">
      <c r="A23">
        <v>5.04</v>
      </c>
      <c r="B23" t="s">
        <v>12</v>
      </c>
      <c r="C23">
        <v>8529</v>
      </c>
      <c r="D23" t="s">
        <v>12</v>
      </c>
      <c r="E23">
        <v>-9.1999999999999998E-2</v>
      </c>
      <c r="F23" t="s">
        <v>12</v>
      </c>
      <c r="G23">
        <v>53589.29</v>
      </c>
      <c r="H23" t="s">
        <v>12</v>
      </c>
      <c r="I23">
        <f t="shared" si="0"/>
        <v>10.889104513660694</v>
      </c>
      <c r="J23" t="s">
        <v>12</v>
      </c>
      <c r="K23">
        <v>-1.83E-2</v>
      </c>
      <c r="L23" t="s">
        <v>13</v>
      </c>
      <c r="M23">
        <f t="shared" si="1"/>
        <v>-1.8657196976334983E-2</v>
      </c>
    </row>
    <row r="24" spans="1:13">
      <c r="A24">
        <v>5.28</v>
      </c>
      <c r="B24" t="s">
        <v>12</v>
      </c>
      <c r="C24">
        <v>10360</v>
      </c>
      <c r="D24" t="s">
        <v>12</v>
      </c>
      <c r="E24">
        <v>-8.5999999999999993E-2</v>
      </c>
      <c r="F24" t="s">
        <v>12</v>
      </c>
      <c r="G24">
        <v>65093.8</v>
      </c>
      <c r="H24" t="s">
        <v>12</v>
      </c>
      <c r="I24">
        <f t="shared" si="0"/>
        <v>11.083584585565987</v>
      </c>
      <c r="J24" t="s">
        <v>12</v>
      </c>
      <c r="K24">
        <v>-1.6299999999999999E-2</v>
      </c>
      <c r="L24" t="s">
        <v>13</v>
      </c>
      <c r="M24">
        <f t="shared" si="1"/>
        <v>-1.5360633708682205E-2</v>
      </c>
    </row>
    <row r="25" spans="1:13">
      <c r="A25">
        <v>5.12</v>
      </c>
      <c r="B25" t="s">
        <v>12</v>
      </c>
      <c r="C25">
        <v>12920</v>
      </c>
      <c r="D25" t="s">
        <v>12</v>
      </c>
      <c r="E25">
        <v>-6.8000000000000005E-2</v>
      </c>
      <c r="F25" t="s">
        <v>12</v>
      </c>
      <c r="G25">
        <v>81178.75</v>
      </c>
      <c r="H25" t="s">
        <v>12</v>
      </c>
      <c r="I25">
        <f t="shared" si="0"/>
        <v>11.304408792393088</v>
      </c>
      <c r="J25" t="s">
        <v>12</v>
      </c>
      <c r="K25">
        <v>-1.32E-2</v>
      </c>
      <c r="L25" t="s">
        <v>13</v>
      </c>
      <c r="M25">
        <f t="shared" si="1"/>
        <v>-1.2317560149402499E-2</v>
      </c>
    </row>
    <row r="26" spans="1:13">
      <c r="A26">
        <v>5.28</v>
      </c>
      <c r="B26" t="s">
        <v>12</v>
      </c>
      <c r="C26">
        <v>17810</v>
      </c>
      <c r="D26" t="s">
        <v>12</v>
      </c>
      <c r="E26">
        <v>-5.2999999999999999E-2</v>
      </c>
      <c r="F26" t="s">
        <v>12</v>
      </c>
      <c r="G26">
        <v>111903.53</v>
      </c>
      <c r="H26" t="s">
        <v>12</v>
      </c>
      <c r="I26">
        <f t="shared" si="0"/>
        <v>11.625392439825687</v>
      </c>
      <c r="J26" t="s">
        <v>12</v>
      </c>
      <c r="K26">
        <v>-0.01</v>
      </c>
      <c r="L26" t="s">
        <v>13</v>
      </c>
      <c r="M26">
        <f t="shared" si="1"/>
        <v>-8.935911797805892E-3</v>
      </c>
    </row>
    <row r="27" spans="1:13">
      <c r="A27">
        <v>5.28</v>
      </c>
      <c r="B27" t="s">
        <v>12</v>
      </c>
      <c r="C27">
        <v>27600</v>
      </c>
      <c r="D27" t="s">
        <v>12</v>
      </c>
      <c r="E27">
        <v>-3.4000000000000002E-2</v>
      </c>
      <c r="F27" t="s">
        <v>12</v>
      </c>
      <c r="G27">
        <v>173415.91</v>
      </c>
      <c r="H27" t="s">
        <v>12</v>
      </c>
      <c r="I27">
        <f t="shared" si="0"/>
        <v>12.06344809229137</v>
      </c>
      <c r="J27" t="s">
        <v>12</v>
      </c>
      <c r="K27">
        <v>-6.4999999999999997E-3</v>
      </c>
      <c r="L27" t="s">
        <v>13</v>
      </c>
      <c r="M27">
        <f t="shared" si="1"/>
        <v>-5.7663877221421703E-3</v>
      </c>
    </row>
    <row r="28" spans="1:13">
      <c r="A28">
        <v>5.52</v>
      </c>
      <c r="B28" t="s">
        <v>12</v>
      </c>
      <c r="C28">
        <v>40210</v>
      </c>
      <c r="D28" t="s">
        <v>12</v>
      </c>
      <c r="E28">
        <v>-2.4E-2</v>
      </c>
      <c r="F28" t="s">
        <v>12</v>
      </c>
      <c r="G28">
        <v>252646.88</v>
      </c>
      <c r="H28" t="s">
        <v>12</v>
      </c>
      <c r="I28">
        <f t="shared" si="0"/>
        <v>12.439748061544259</v>
      </c>
      <c r="J28" t="s">
        <v>12</v>
      </c>
      <c r="K28">
        <v>-4.4000000000000003E-3</v>
      </c>
      <c r="L28" t="s">
        <v>13</v>
      </c>
      <c r="M28">
        <f t="shared" si="1"/>
        <v>-3.958062600415038E-3</v>
      </c>
    </row>
    <row r="29" spans="1:13">
      <c r="A29">
        <v>5.44</v>
      </c>
      <c r="B29" t="s">
        <v>12</v>
      </c>
      <c r="C29">
        <v>45770</v>
      </c>
      <c r="D29" t="s">
        <v>12</v>
      </c>
      <c r="E29">
        <v>-2.1999999999999999E-2</v>
      </c>
      <c r="F29" t="s">
        <v>12</v>
      </c>
      <c r="G29">
        <v>287581.39</v>
      </c>
      <c r="H29" t="s">
        <v>12</v>
      </c>
      <c r="I29">
        <f t="shared" si="0"/>
        <v>12.569261194807703</v>
      </c>
      <c r="J29" t="s">
        <v>12</v>
      </c>
      <c r="K29">
        <v>-4.0000000000000001E-3</v>
      </c>
      <c r="L29" t="s">
        <v>13</v>
      </c>
      <c r="M29">
        <f t="shared" si="1"/>
        <v>-3.4772554452463318E-3</v>
      </c>
    </row>
    <row r="30" spans="1:13">
      <c r="A30">
        <v>5.6</v>
      </c>
      <c r="B30" t="s">
        <v>12</v>
      </c>
      <c r="C30">
        <v>56920</v>
      </c>
      <c r="D30" t="s">
        <v>12</v>
      </c>
      <c r="E30">
        <v>-1.7000000000000001E-2</v>
      </c>
      <c r="F30" t="s">
        <v>12</v>
      </c>
      <c r="G30">
        <v>357638.91</v>
      </c>
      <c r="H30" t="s">
        <v>12</v>
      </c>
      <c r="I30">
        <f t="shared" si="0"/>
        <v>12.787279125087089</v>
      </c>
      <c r="J30" t="s">
        <v>12</v>
      </c>
      <c r="K30">
        <v>-3.0999999999999999E-3</v>
      </c>
      <c r="L30" t="s">
        <v>13</v>
      </c>
      <c r="M30">
        <f t="shared" si="1"/>
        <v>-2.7961054094746804E-3</v>
      </c>
    </row>
    <row r="31" spans="1:13">
      <c r="A31">
        <v>5.12</v>
      </c>
      <c r="B31" t="s">
        <v>12</v>
      </c>
      <c r="C31">
        <v>78520</v>
      </c>
      <c r="D31" t="s">
        <v>12</v>
      </c>
      <c r="E31">
        <v>-1.4E-2</v>
      </c>
      <c r="F31" t="s">
        <v>12</v>
      </c>
      <c r="G31">
        <v>493355.71</v>
      </c>
      <c r="H31" t="s">
        <v>12</v>
      </c>
      <c r="I31">
        <f t="shared" si="0"/>
        <v>13.108985714151649</v>
      </c>
      <c r="J31" t="s">
        <v>12</v>
      </c>
      <c r="K31">
        <v>-2.7000000000000001E-3</v>
      </c>
      <c r="L31" t="s">
        <v>13</v>
      </c>
      <c r="M31">
        <f t="shared" si="1"/>
        <v>-2.0269309253021553E-3</v>
      </c>
    </row>
    <row r="32" spans="1:13">
      <c r="A32">
        <v>5.04</v>
      </c>
      <c r="B32" t="s">
        <v>12</v>
      </c>
      <c r="C32">
        <v>118300</v>
      </c>
      <c r="D32" t="s">
        <v>12</v>
      </c>
      <c r="E32">
        <v>-0.01</v>
      </c>
      <c r="F32" t="s">
        <v>12</v>
      </c>
      <c r="G32">
        <v>743300.82</v>
      </c>
      <c r="H32" t="s">
        <v>12</v>
      </c>
      <c r="I32">
        <f t="shared" si="0"/>
        <v>13.51885611390126</v>
      </c>
      <c r="J32" t="s">
        <v>12</v>
      </c>
      <c r="K32">
        <v>-2E-3</v>
      </c>
      <c r="L32" t="s">
        <v>13</v>
      </c>
      <c r="M32">
        <f t="shared" si="1"/>
        <v>-1.3453491078046708E-3</v>
      </c>
    </row>
    <row r="33" spans="1:13">
      <c r="A33">
        <v>4.8</v>
      </c>
      <c r="B33" t="s">
        <v>12</v>
      </c>
      <c r="C33">
        <v>160000</v>
      </c>
      <c r="D33" t="s">
        <v>12</v>
      </c>
      <c r="E33">
        <v>-8.0000000000000002E-3</v>
      </c>
      <c r="F33" t="s">
        <v>12</v>
      </c>
      <c r="G33">
        <v>1005309.65</v>
      </c>
      <c r="H33" t="s">
        <v>12</v>
      </c>
      <c r="I33">
        <f t="shared" si="0"/>
        <v>13.820806161472079</v>
      </c>
      <c r="J33" t="s">
        <v>12</v>
      </c>
      <c r="K33">
        <v>-1.6999999999999999E-3</v>
      </c>
      <c r="L33" t="s">
        <v>13</v>
      </c>
      <c r="M33">
        <f t="shared" si="1"/>
        <v>-9.9471790136305385E-4</v>
      </c>
    </row>
    <row r="34" spans="1:13">
      <c r="A34">
        <v>5.12</v>
      </c>
      <c r="B34" t="s">
        <v>12</v>
      </c>
      <c r="C34">
        <v>338700</v>
      </c>
      <c r="D34" t="s">
        <v>12</v>
      </c>
      <c r="E34">
        <v>-6.0000000000000001E-3</v>
      </c>
      <c r="F34" t="s">
        <v>12</v>
      </c>
      <c r="G34">
        <v>2128114.86</v>
      </c>
      <c r="H34" t="s">
        <v>12</v>
      </c>
      <c r="I34">
        <f t="shared" si="0"/>
        <v>14.570747103550953</v>
      </c>
      <c r="J34" t="s">
        <v>12</v>
      </c>
      <c r="K34">
        <v>-1.1999999999999999E-3</v>
      </c>
      <c r="L34" t="s">
        <v>13</v>
      </c>
      <c r="M34">
        <f t="shared" si="1"/>
        <v>-4.698993970641567E-4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conv. input</vt:lpstr>
      <vt:lpstr>non. inv. input</vt:lpstr>
      <vt:lpstr>dif_amplifier</vt:lpstr>
      <vt:lpstr>low-pass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dcterms:created xsi:type="dcterms:W3CDTF">2019-04-20T14:59:03Z</dcterms:created>
  <dcterms:modified xsi:type="dcterms:W3CDTF">2019-04-27T06:34:49Z</dcterms:modified>
</cp:coreProperties>
</file>